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laudija\Desktop\2024\OBJAVA TROŠENJA\"/>
    </mc:Choice>
  </mc:AlternateContent>
  <xr:revisionPtr revIDLastSave="0" documentId="8_{563B9CAF-64CF-4E58-B4CA-94EC2B2E8F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JEČAN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E66" i="1"/>
  <c r="E59" i="1"/>
  <c r="E85" i="1" s="1"/>
  <c r="E143" i="1"/>
  <c r="E144" i="1"/>
  <c r="E142" i="1"/>
  <c r="E92" i="1" l="1"/>
  <c r="E43" i="1"/>
  <c r="E9" i="1"/>
  <c r="E140" i="1"/>
  <c r="E127" i="1"/>
  <c r="E118" i="1"/>
  <c r="E114" i="1"/>
  <c r="E110" i="1"/>
  <c r="E48" i="1"/>
  <c r="E39" i="1"/>
  <c r="E35" i="1"/>
  <c r="E28" i="1"/>
  <c r="E21" i="1"/>
  <c r="E16" i="1"/>
  <c r="E147" i="1" l="1"/>
  <c r="E148" i="1" s="1"/>
</calcChain>
</file>

<file path=xl/sharedStrings.xml><?xml version="1.0" encoding="utf-8"?>
<sst xmlns="http://schemas.openxmlformats.org/spreadsheetml/2006/main" count="335" uniqueCount="215">
  <si>
    <t>Hrvatski telekom d.d.</t>
  </si>
  <si>
    <t>TIM d.o.o. Rijeka</t>
  </si>
  <si>
    <t>A1 Hrvatska d.o.o.</t>
  </si>
  <si>
    <t>Libukom Jurdani d.o.o. Jurdani</t>
  </si>
  <si>
    <t>ZABA - ZAGREBAČKA BANKA d.d.</t>
  </si>
  <si>
    <t>Studentski centar Rijeka</t>
  </si>
  <si>
    <t>Fakultet za menadžment u turizmu i ugostiteljstvu</t>
  </si>
  <si>
    <t>HP Hrvatska pošta</t>
  </si>
  <si>
    <t>ATAUCTUS d.o.o.</t>
  </si>
  <si>
    <t>3t.Cable d.o.o. Opatija</t>
  </si>
  <si>
    <t>STATUS d.o.o.</t>
  </si>
  <si>
    <t>Securitas Hrvatska d.o.o. Zagreb</t>
  </si>
  <si>
    <t>Trgovina Krk  Malinska</t>
  </si>
  <si>
    <t>NAZIV ISPLATITELJA: Fakultet za menadžment u turizmu i ugostiteljestvu, Opatija</t>
  </si>
  <si>
    <t>NAZIV PRIMATELJA</t>
  </si>
  <si>
    <t>OIB PRIMATELJA</t>
  </si>
  <si>
    <t>SJEDIŠTE</t>
  </si>
  <si>
    <t>VRSTA RASHODA</t>
  </si>
  <si>
    <t>Ukupno</t>
  </si>
  <si>
    <t>Opatija</t>
  </si>
  <si>
    <t>3221</t>
  </si>
  <si>
    <t>Uredski materijal i ostali materijalni rashodi</t>
  </si>
  <si>
    <t>Zagreb</t>
  </si>
  <si>
    <t>Rijeka</t>
  </si>
  <si>
    <t>Usluge telefona, pošte i prijevoza</t>
  </si>
  <si>
    <t>3231</t>
  </si>
  <si>
    <t>3232</t>
  </si>
  <si>
    <t>Usluge tekućeg i investicijskog održavanja</t>
  </si>
  <si>
    <t>3234</t>
  </si>
  <si>
    <t>Komunalne usluge</t>
  </si>
  <si>
    <t>Zakupnine i najamnine</t>
  </si>
  <si>
    <t>Intelektualne i osobne usluge</t>
  </si>
  <si>
    <t>Računalne usluge</t>
  </si>
  <si>
    <t>3235</t>
  </si>
  <si>
    <t>3237</t>
  </si>
  <si>
    <t>Pula</t>
  </si>
  <si>
    <t>Ostale usluge</t>
  </si>
  <si>
    <t>3239</t>
  </si>
  <si>
    <t>Reprezentacija</t>
  </si>
  <si>
    <t>Malinska</t>
  </si>
  <si>
    <t>3293</t>
  </si>
  <si>
    <t>3295</t>
  </si>
  <si>
    <t>Usluge banaka</t>
  </si>
  <si>
    <t>3431</t>
  </si>
  <si>
    <t>Pristojbe i naknade</t>
  </si>
  <si>
    <t>3111</t>
  </si>
  <si>
    <t>Plaće za redovan rad</t>
  </si>
  <si>
    <t>3121</t>
  </si>
  <si>
    <t>3132</t>
  </si>
  <si>
    <t>3211</t>
  </si>
  <si>
    <t>Ostali rashodi za zaposlene</t>
  </si>
  <si>
    <t>Dorinosi za zdravstveno osiguranje</t>
  </si>
  <si>
    <t>Službena putovanja</t>
  </si>
  <si>
    <t>Jurdani</t>
  </si>
  <si>
    <t>4224</t>
  </si>
  <si>
    <t>Knjige</t>
  </si>
  <si>
    <t>FINA Zagreb</t>
  </si>
  <si>
    <t>3238</t>
  </si>
  <si>
    <t>3299</t>
  </si>
  <si>
    <t>Ostali nespomenuti rashodi</t>
  </si>
  <si>
    <t>3294</t>
  </si>
  <si>
    <t>Članarine</t>
  </si>
  <si>
    <t>Usavršavanja zaposlenika</t>
  </si>
  <si>
    <t>3213</t>
  </si>
  <si>
    <t>Viškovo</t>
  </si>
  <si>
    <t>Sveukupno</t>
  </si>
  <si>
    <t>Način objave - ukupni iznos po primatelju</t>
  </si>
  <si>
    <t xml:space="preserve">Energija </t>
  </si>
  <si>
    <t>HEP Opskrba d.o.o. Zagreb</t>
  </si>
  <si>
    <t>INA industrija nafte d.d.</t>
  </si>
  <si>
    <t>Čavle</t>
  </si>
  <si>
    <t>Netcom d.o.o.</t>
  </si>
  <si>
    <t>Klaster zdravstvenog turizma Kvarnera</t>
  </si>
  <si>
    <t>Matulji</t>
  </si>
  <si>
    <t>Hrvatska radiotelevizija HRT Zagreb</t>
  </si>
  <si>
    <t>Isplate sredstava za razdoblje ožujak 2024. godine</t>
  </si>
  <si>
    <t>Seminari, savjetovanja</t>
  </si>
  <si>
    <t>Materijal i dijelovi za tekuće i investicijsko održavanje</t>
  </si>
  <si>
    <t>Adrialift d.o.o.</t>
  </si>
  <si>
    <t>Miscom d.o.o., Čavle, 65230358232</t>
  </si>
  <si>
    <t>65230358232</t>
  </si>
  <si>
    <t>Usluge promidžbe</t>
  </si>
  <si>
    <t>3233</t>
  </si>
  <si>
    <t>DMD promocija d.o.o.</t>
  </si>
  <si>
    <t>Agencija za komercijalnu djelatnost d.o.o.</t>
  </si>
  <si>
    <t>B Elektronika d.o.o. Rijeka</t>
  </si>
  <si>
    <t>Bjelovar</t>
  </si>
  <si>
    <t>Premije osiguranja</t>
  </si>
  <si>
    <t>Grad Opatija</t>
  </si>
  <si>
    <t>Euroherc osiguranje d.d.</t>
  </si>
  <si>
    <t>Blato 1902 d.d.</t>
  </si>
  <si>
    <t>3691</t>
  </si>
  <si>
    <t>Sveučilište u Rijeci</t>
  </si>
  <si>
    <t>Tekući prijenosi između proračunskih korisnika istog proračuna</t>
  </si>
  <si>
    <t>3292</t>
  </si>
  <si>
    <t>GDPR</t>
  </si>
  <si>
    <t>Blato</t>
  </si>
  <si>
    <t>57807962737</t>
  </si>
  <si>
    <t>58843087891</t>
  </si>
  <si>
    <t>36856415212</t>
  </si>
  <si>
    <t>42961482220</t>
  </si>
  <si>
    <t>06144393646</t>
  </si>
  <si>
    <t>64218323816</t>
  </si>
  <si>
    <t>19388962847</t>
  </si>
  <si>
    <t>99455464348</t>
  </si>
  <si>
    <t>68419124305</t>
  </si>
  <si>
    <t>Ventex d.o.o. Rijeka</t>
  </si>
  <si>
    <t>Orelj d.o.o. Opatija</t>
  </si>
  <si>
    <t>Linea studio, design i tisak</t>
  </si>
  <si>
    <t>CRODMA</t>
  </si>
  <si>
    <t>31619854543</t>
  </si>
  <si>
    <t>EDUCA D.O.O.</t>
  </si>
  <si>
    <t>87400008302</t>
  </si>
  <si>
    <t>VARAŽDIN</t>
  </si>
  <si>
    <t>RIJEKA</t>
  </si>
  <si>
    <t>Vereno, Opatija</t>
  </si>
  <si>
    <t>Bagadodo d.o.o.</t>
  </si>
  <si>
    <t>Pićan</t>
  </si>
  <si>
    <t>Poreč</t>
  </si>
  <si>
    <t>Studentski centar Pula</t>
  </si>
  <si>
    <t>Bugarska</t>
  </si>
  <si>
    <t>Ris d.o.o.</t>
  </si>
  <si>
    <t>Kastav</t>
  </si>
  <si>
    <t>Sveučilišna knjižnica Rijeka</t>
  </si>
  <si>
    <t>Degraf</t>
  </si>
  <si>
    <t>15573308024</t>
  </si>
  <si>
    <t>LRH LIBURNIA RIVIERA HOTELI  d.d.</t>
  </si>
  <si>
    <t>Lovran</t>
  </si>
  <si>
    <t>68452406484</t>
  </si>
  <si>
    <t>62171880268</t>
  </si>
  <si>
    <t>63398817957</t>
  </si>
  <si>
    <t>TUO PILKOS</t>
  </si>
  <si>
    <t>44958772000</t>
  </si>
  <si>
    <t>ASSA ABLOY CROATIA DRUŠTVO S OGRANIČENOM ODGOVORNOŠĆU ZA PROIZVODNJU I USLUGE</t>
  </si>
  <si>
    <t>13933798090</t>
  </si>
  <si>
    <t>B ELEKTRONIKA D.O.O. RIJEKA</t>
  </si>
  <si>
    <t>46094474369</t>
  </si>
  <si>
    <t>ZANAGADOR INSTITUT</t>
  </si>
  <si>
    <t>BG206046227</t>
  </si>
  <si>
    <t>51873885410</t>
  </si>
  <si>
    <t>70395084156</t>
  </si>
  <si>
    <t>77164958105</t>
  </si>
  <si>
    <t>63288148995</t>
  </si>
  <si>
    <t>87096978357</t>
  </si>
  <si>
    <t>42605495062</t>
  </si>
  <si>
    <t>84122581314</t>
  </si>
  <si>
    <t>77917801452</t>
  </si>
  <si>
    <t>KATARINA LINE D.O.O., OPATIJA</t>
  </si>
  <si>
    <t>28922587775</t>
  </si>
  <si>
    <t>PREM PROPAGANDA</t>
  </si>
  <si>
    <t>94053615456</t>
  </si>
  <si>
    <t>SCRIPTA RIJEKA</t>
  </si>
  <si>
    <t>50419679602</t>
  </si>
  <si>
    <t>48450888776</t>
  </si>
  <si>
    <t>22694857747</t>
  </si>
  <si>
    <t>97997410614</t>
  </si>
  <si>
    <t>HUG &amp; PUNCH D.O.O.</t>
  </si>
  <si>
    <t>BRODIĆ</t>
  </si>
  <si>
    <t>48567510815</t>
  </si>
  <si>
    <t>CVJECARSTVO JURETIĆ</t>
  </si>
  <si>
    <t>57149756473</t>
  </si>
  <si>
    <t>Fažana</t>
  </si>
  <si>
    <t>Uredska oprema i namještaj</t>
  </si>
  <si>
    <t>4221</t>
  </si>
  <si>
    <t>Ventex d.o.o.</t>
  </si>
  <si>
    <t>MANUFAKTURA</t>
  </si>
  <si>
    <t>92566577872</t>
  </si>
  <si>
    <t>UDRUGA LIJEPA NAŠA ZAGREB</t>
  </si>
  <si>
    <t>38798315529</t>
  </si>
  <si>
    <t>SAVEZ ENERGETIČARA HRVATSKE</t>
  </si>
  <si>
    <t>SCORPIO D.O.O.</t>
  </si>
  <si>
    <t>59007208631</t>
  </si>
  <si>
    <t>POL-MOT D.O.O. LOVRAN</t>
  </si>
  <si>
    <t>63283241952</t>
  </si>
  <si>
    <t>JAVNA USTANOVA NACIONALNI PARK BRIJUNI, BRIJUNI</t>
  </si>
  <si>
    <t>79193158584</t>
  </si>
  <si>
    <t>PIK D.D. 440174736344</t>
  </si>
  <si>
    <t>40174736344</t>
  </si>
  <si>
    <t>42761894507</t>
  </si>
  <si>
    <t>M.E.P. ZAGREB</t>
  </si>
  <si>
    <t>50090625176</t>
  </si>
  <si>
    <t xml:space="preserve">Vereno d.o.o. Opatija </t>
  </si>
  <si>
    <t>CRIKVENICA-OPATIJA EKO D.O.O.</t>
  </si>
  <si>
    <t>Tomislav Stašić</t>
  </si>
  <si>
    <t>Boris Golob</t>
  </si>
  <si>
    <t>MORENA MIČETIĆ FABIĆ</t>
  </si>
  <si>
    <t>Nataša Kovačić Stilinović</t>
  </si>
  <si>
    <t>Dorjan Cindrić</t>
  </si>
  <si>
    <t>Robert Levak</t>
  </si>
  <si>
    <t>Lucija Rogić Dumančić</t>
  </si>
  <si>
    <t>Manule Benazić</t>
  </si>
  <si>
    <t>Adriano Požarić</t>
  </si>
  <si>
    <t>Ivan Plemenčić</t>
  </si>
  <si>
    <t>Donatela Dekanić</t>
  </si>
  <si>
    <t>Romana Lekić</t>
  </si>
  <si>
    <t>Prebežac Darko</t>
  </si>
  <si>
    <t>Gloria Luna Steiner</t>
  </si>
  <si>
    <t>Siniša Tatalović</t>
  </si>
  <si>
    <t>Maja Šimunić</t>
  </si>
  <si>
    <t>Danijela Zgrablić</t>
  </si>
  <si>
    <t>Frane Skoblar</t>
  </si>
  <si>
    <t>Vesna Otočan</t>
  </si>
  <si>
    <t>Vesna Lamza Posavec</t>
  </si>
  <si>
    <t>Mateja Gašić</t>
  </si>
  <si>
    <t>Vlaho Mihač</t>
  </si>
  <si>
    <t>Jospipa Forjan</t>
  </si>
  <si>
    <t>Jasna Horvat</t>
  </si>
  <si>
    <t>Bruno Ćorić</t>
  </si>
  <si>
    <t>Tina Šegota</t>
  </si>
  <si>
    <t>Aleksandra Dragin</t>
  </si>
  <si>
    <t>NIŽETIĆ j.d.o.o.</t>
  </si>
  <si>
    <t>K.G.MEDIA d.o.o.</t>
  </si>
  <si>
    <t>UPSKILL LAB d.o.o.</t>
  </si>
  <si>
    <t>Ivanić Grad</t>
  </si>
  <si>
    <t>BOREA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</si>
</sst>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k_n_-;\-* #,##0.00\ _k_n_-;_-* &quot;-&quot;??\ _k_n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424242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43" fontId="3" fillId="0" borderId="0" xfId="1" applyFont="1" applyAlignment="1">
      <alignment horizontal="center"/>
    </xf>
    <xf numFmtId="0" fontId="3" fillId="0" borderId="0" xfId="0" applyFont="1" applyBorder="1"/>
    <xf numFmtId="43" fontId="3" fillId="0" borderId="0" xfId="1" applyFont="1" applyBorder="1" applyAlignment="1">
      <alignment horizontal="center"/>
    </xf>
    <xf numFmtId="43" fontId="3" fillId="0" borderId="0" xfId="1" quotePrefix="1" applyFont="1" applyAlignment="1">
      <alignment horizontal="center"/>
    </xf>
    <xf numFmtId="0" fontId="3" fillId="0" borderId="2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3" fillId="0" borderId="2" xfId="1" applyFont="1" applyBorder="1" applyAlignment="1">
      <alignment horizontal="center"/>
    </xf>
    <xf numFmtId="43" fontId="3" fillId="0" borderId="0" xfId="1" applyFont="1" applyAlignment="1"/>
    <xf numFmtId="43" fontId="3" fillId="0" borderId="2" xfId="1" applyFont="1" applyBorder="1" applyAlignment="1"/>
    <xf numFmtId="0" fontId="3" fillId="0" borderId="0" xfId="0" quotePrefix="1" applyFont="1" applyAlignment="1">
      <alignment horizontal="center"/>
    </xf>
    <xf numFmtId="43" fontId="3" fillId="2" borderId="3" xfId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wrapText="1"/>
    </xf>
    <xf numFmtId="43" fontId="3" fillId="0" borderId="0" xfId="1" applyFont="1"/>
    <xf numFmtId="43" fontId="3" fillId="0" borderId="2" xfId="1" applyFont="1" applyBorder="1"/>
    <xf numFmtId="43" fontId="3" fillId="0" borderId="2" xfId="1" quotePrefix="1" applyFont="1" applyBorder="1" applyAlignment="1">
      <alignment horizontal="center"/>
    </xf>
    <xf numFmtId="43" fontId="3" fillId="0" borderId="0" xfId="1" quotePrefix="1" applyFont="1" applyBorder="1" applyAlignment="1">
      <alignment horizontal="center"/>
    </xf>
    <xf numFmtId="0" fontId="4" fillId="0" borderId="0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2" xfId="0" quotePrefix="1" applyNumberFormat="1" applyFont="1" applyBorder="1" applyAlignment="1">
      <alignment horizontal="center"/>
    </xf>
    <xf numFmtId="0" fontId="6" fillId="0" borderId="2" xfId="2" applyFont="1" applyBorder="1" applyAlignment="1">
      <alignment horizontal="left" vertical="center" wrapText="1"/>
    </xf>
    <xf numFmtId="43" fontId="4" fillId="0" borderId="0" xfId="2" applyNumberFormat="1" applyFont="1" applyBorder="1" applyAlignment="1">
      <alignment horizontal="left" vertical="center" wrapText="1"/>
    </xf>
    <xf numFmtId="43" fontId="0" fillId="0" borderId="0" xfId="0" applyNumberFormat="1"/>
    <xf numFmtId="4" fontId="3" fillId="0" borderId="0" xfId="0" applyNumberFormat="1" applyFont="1"/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Obično_List4" xfId="2" xr:uid="{F2E6192A-C1F1-4AA4-B53E-06D55FC9A9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11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142" sqref="B142"/>
    </sheetView>
  </sheetViews>
  <sheetFormatPr defaultRowHeight="16.5" x14ac:dyDescent="0.3"/>
  <cols>
    <col min="1" max="1" width="3" customWidth="1"/>
    <col min="2" max="2" width="46.42578125" style="1" customWidth="1"/>
    <col min="3" max="3" width="19" style="2" customWidth="1"/>
    <col min="4" max="4" width="18.42578125" style="2" customWidth="1"/>
    <col min="5" max="5" width="15.5703125" style="4" customWidth="1"/>
    <col min="6" max="6" width="11" style="2" customWidth="1"/>
    <col min="7" max="7" width="32.5703125" style="9" customWidth="1"/>
    <col min="9" max="9" width="11.28515625" bestFit="1" customWidth="1"/>
  </cols>
  <sheetData>
    <row r="1" spans="2:7" x14ac:dyDescent="0.3">
      <c r="B1" s="1" t="s">
        <v>13</v>
      </c>
    </row>
    <row r="2" spans="2:7" x14ac:dyDescent="0.3">
      <c r="B2" s="1" t="s">
        <v>75</v>
      </c>
    </row>
    <row r="4" spans="2:7" ht="49.5" x14ac:dyDescent="0.3">
      <c r="B4" s="3" t="s">
        <v>14</v>
      </c>
      <c r="C4" s="11" t="s">
        <v>15</v>
      </c>
      <c r="D4" s="11" t="s">
        <v>16</v>
      </c>
      <c r="E4" s="18" t="s">
        <v>66</v>
      </c>
      <c r="F4" s="42" t="s">
        <v>17</v>
      </c>
      <c r="G4" s="43"/>
    </row>
    <row r="5" spans="2:7" x14ac:dyDescent="0.3">
      <c r="E5" s="1"/>
    </row>
    <row r="6" spans="2:7" x14ac:dyDescent="0.3">
      <c r="B6" s="1" t="s">
        <v>109</v>
      </c>
      <c r="C6" s="2" t="s">
        <v>110</v>
      </c>
      <c r="D6" s="1" t="s">
        <v>113</v>
      </c>
      <c r="E6" s="41">
        <v>155</v>
      </c>
      <c r="F6" s="2">
        <v>3213</v>
      </c>
      <c r="G6" s="9" t="s">
        <v>76</v>
      </c>
    </row>
    <row r="7" spans="2:7" x14ac:dyDescent="0.3">
      <c r="B7" s="1" t="s">
        <v>111</v>
      </c>
      <c r="C7" s="2" t="s">
        <v>112</v>
      </c>
      <c r="D7" s="1" t="s">
        <v>114</v>
      </c>
      <c r="E7" s="41">
        <v>280.13</v>
      </c>
    </row>
    <row r="8" spans="2:7" ht="1.5" customHeight="1" x14ac:dyDescent="0.3">
      <c r="B8" s="8"/>
      <c r="C8" s="13"/>
      <c r="D8" s="13"/>
      <c r="E8" s="27"/>
      <c r="F8" s="13"/>
      <c r="G8" s="10"/>
    </row>
    <row r="9" spans="2:7" x14ac:dyDescent="0.3">
      <c r="B9" s="1" t="s">
        <v>18</v>
      </c>
      <c r="E9" s="26">
        <f>SUM(E6:E8)</f>
        <v>435.13</v>
      </c>
    </row>
    <row r="10" spans="2:7" x14ac:dyDescent="0.3">
      <c r="E10" s="26"/>
    </row>
    <row r="11" spans="2:7" ht="33" x14ac:dyDescent="0.3">
      <c r="B11" s="1" t="s">
        <v>108</v>
      </c>
      <c r="C11" s="2" t="s">
        <v>128</v>
      </c>
      <c r="D11" s="2" t="s">
        <v>213</v>
      </c>
      <c r="E11" s="23">
        <v>205.3</v>
      </c>
      <c r="F11" s="29" t="s">
        <v>20</v>
      </c>
      <c r="G11" s="30" t="s">
        <v>21</v>
      </c>
    </row>
    <row r="12" spans="2:7" x14ac:dyDescent="0.3">
      <c r="B12" s="1" t="s">
        <v>107</v>
      </c>
      <c r="C12" s="2" t="s">
        <v>129</v>
      </c>
      <c r="D12" s="2" t="s">
        <v>19</v>
      </c>
      <c r="E12" s="23">
        <v>696.49</v>
      </c>
    </row>
    <row r="13" spans="2:7" x14ac:dyDescent="0.3">
      <c r="B13" s="1" t="s">
        <v>106</v>
      </c>
      <c r="C13" s="2" t="s">
        <v>130</v>
      </c>
      <c r="D13" s="2" t="s">
        <v>86</v>
      </c>
      <c r="E13" s="23">
        <v>127.07</v>
      </c>
    </row>
    <row r="14" spans="2:7" x14ac:dyDescent="0.3">
      <c r="B14" s="1" t="s">
        <v>181</v>
      </c>
      <c r="C14" s="2" t="s">
        <v>97</v>
      </c>
      <c r="D14" s="2" t="s">
        <v>19</v>
      </c>
      <c r="E14" s="23">
        <v>497.64</v>
      </c>
    </row>
    <row r="15" spans="2:7" x14ac:dyDescent="0.3">
      <c r="B15" s="8" t="s">
        <v>84</v>
      </c>
      <c r="C15" s="13" t="s">
        <v>98</v>
      </c>
      <c r="D15" s="13" t="s">
        <v>22</v>
      </c>
      <c r="E15" s="14">
        <v>491.4</v>
      </c>
      <c r="F15" s="28"/>
      <c r="G15" s="31"/>
    </row>
    <row r="16" spans="2:7" x14ac:dyDescent="0.3">
      <c r="B16" s="1" t="s">
        <v>18</v>
      </c>
      <c r="E16" s="4">
        <f>SUM(E10:E15)</f>
        <v>2017.9</v>
      </c>
    </row>
    <row r="18" spans="2:7" x14ac:dyDescent="0.3">
      <c r="B18" s="1" t="s">
        <v>68</v>
      </c>
      <c r="C18" s="2">
        <v>63073332379</v>
      </c>
      <c r="D18" s="2" t="s">
        <v>22</v>
      </c>
      <c r="E18" s="23">
        <v>2608.9299999999998</v>
      </c>
      <c r="F18" s="2">
        <v>3223</v>
      </c>
      <c r="G18" s="9" t="s">
        <v>67</v>
      </c>
    </row>
    <row r="19" spans="2:7" x14ac:dyDescent="0.3">
      <c r="B19" s="1" t="s">
        <v>69</v>
      </c>
      <c r="C19" s="2">
        <v>27759560625</v>
      </c>
      <c r="D19" s="2" t="s">
        <v>22</v>
      </c>
      <c r="E19" s="23">
        <v>151.85</v>
      </c>
    </row>
    <row r="20" spans="2:7" ht="2.25" customHeight="1" x14ac:dyDescent="0.3">
      <c r="B20" s="8"/>
      <c r="C20" s="13"/>
      <c r="D20" s="13"/>
      <c r="E20" s="24"/>
      <c r="F20" s="13"/>
      <c r="G20" s="10"/>
    </row>
    <row r="21" spans="2:7" x14ac:dyDescent="0.3">
      <c r="B21" s="1" t="s">
        <v>18</v>
      </c>
      <c r="E21" s="4">
        <f>SUM(E18:E20)</f>
        <v>2760.7799999999997</v>
      </c>
    </row>
    <row r="23" spans="2:7" ht="33" x14ac:dyDescent="0.3">
      <c r="B23" s="8" t="s">
        <v>115</v>
      </c>
      <c r="C23" s="13" t="s">
        <v>97</v>
      </c>
      <c r="D23" s="13" t="s">
        <v>19</v>
      </c>
      <c r="E23" s="24">
        <v>81.64</v>
      </c>
      <c r="F23" s="13">
        <v>3224</v>
      </c>
      <c r="G23" s="31" t="s">
        <v>77</v>
      </c>
    </row>
    <row r="25" spans="2:7" x14ac:dyDescent="0.3">
      <c r="B25" s="1" t="s">
        <v>2</v>
      </c>
      <c r="C25" s="2">
        <v>29524210204</v>
      </c>
      <c r="D25" s="2" t="s">
        <v>22</v>
      </c>
      <c r="E25" s="4">
        <v>358.55</v>
      </c>
      <c r="F25" s="7" t="s">
        <v>25</v>
      </c>
      <c r="G25" s="30" t="s">
        <v>24</v>
      </c>
    </row>
    <row r="26" spans="2:7" x14ac:dyDescent="0.3">
      <c r="B26" s="1" t="s">
        <v>0</v>
      </c>
      <c r="C26" s="2">
        <v>81793146560</v>
      </c>
      <c r="D26" s="2" t="s">
        <v>22</v>
      </c>
      <c r="E26" s="4">
        <v>1787.63</v>
      </c>
      <c r="F26" s="4"/>
    </row>
    <row r="27" spans="2:7" x14ac:dyDescent="0.3">
      <c r="B27" s="8" t="s">
        <v>7</v>
      </c>
      <c r="C27" s="13">
        <v>87311810356</v>
      </c>
      <c r="D27" s="13" t="s">
        <v>22</v>
      </c>
      <c r="E27" s="14">
        <v>647.04999999999995</v>
      </c>
      <c r="F27" s="14"/>
      <c r="G27" s="10"/>
    </row>
    <row r="28" spans="2:7" x14ac:dyDescent="0.3">
      <c r="B28" s="1" t="s">
        <v>18</v>
      </c>
      <c r="E28" s="4">
        <f>SUM(E25:E27)</f>
        <v>2793.2300000000005</v>
      </c>
      <c r="F28" s="4"/>
    </row>
    <row r="29" spans="2:7" x14ac:dyDescent="0.3">
      <c r="F29" s="4"/>
    </row>
    <row r="30" spans="2:7" ht="33" x14ac:dyDescent="0.3">
      <c r="B30" s="1" t="s">
        <v>131</v>
      </c>
      <c r="C30" s="36" t="s">
        <v>132</v>
      </c>
      <c r="D30" s="2" t="s">
        <v>73</v>
      </c>
      <c r="E30" s="23">
        <v>55.5</v>
      </c>
      <c r="F30" s="7" t="s">
        <v>26</v>
      </c>
      <c r="G30" s="30" t="s">
        <v>27</v>
      </c>
    </row>
    <row r="31" spans="2:7" x14ac:dyDescent="0.3">
      <c r="B31" s="1" t="s">
        <v>133</v>
      </c>
      <c r="C31" s="36" t="s">
        <v>134</v>
      </c>
      <c r="D31" s="2" t="s">
        <v>86</v>
      </c>
      <c r="E31" s="23">
        <v>372.5</v>
      </c>
      <c r="F31" s="4"/>
    </row>
    <row r="32" spans="2:7" x14ac:dyDescent="0.3">
      <c r="B32" s="1" t="s">
        <v>78</v>
      </c>
      <c r="C32" s="36" t="s">
        <v>99</v>
      </c>
      <c r="D32" s="2" t="s">
        <v>23</v>
      </c>
      <c r="E32" s="23">
        <v>285.62</v>
      </c>
      <c r="F32" s="4"/>
    </row>
    <row r="33" spans="2:7" x14ac:dyDescent="0.3">
      <c r="B33" s="1" t="s">
        <v>135</v>
      </c>
      <c r="C33" s="36" t="s">
        <v>101</v>
      </c>
      <c r="D33" s="2" t="s">
        <v>23</v>
      </c>
      <c r="E33" s="23">
        <v>329.75</v>
      </c>
      <c r="F33" s="4"/>
    </row>
    <row r="34" spans="2:7" ht="26.25" customHeight="1" x14ac:dyDescent="0.3">
      <c r="B34" s="8" t="s">
        <v>79</v>
      </c>
      <c r="C34" s="37" t="s">
        <v>80</v>
      </c>
      <c r="D34" s="13" t="s">
        <v>70</v>
      </c>
      <c r="E34" s="24">
        <v>74.66</v>
      </c>
      <c r="F34" s="13"/>
      <c r="G34" s="10"/>
    </row>
    <row r="35" spans="2:7" x14ac:dyDescent="0.3">
      <c r="B35" s="1" t="s">
        <v>18</v>
      </c>
      <c r="E35" s="15">
        <f>SUM(E30:E34)</f>
        <v>1118.03</v>
      </c>
      <c r="F35" s="4"/>
    </row>
    <row r="36" spans="2:7" x14ac:dyDescent="0.3">
      <c r="E36" s="15"/>
      <c r="F36" s="4"/>
    </row>
    <row r="37" spans="2:7" x14ac:dyDescent="0.3">
      <c r="B37" s="1" t="s">
        <v>83</v>
      </c>
      <c r="C37" s="2" t="s">
        <v>100</v>
      </c>
      <c r="D37" s="2" t="s">
        <v>22</v>
      </c>
      <c r="E37" s="15">
        <v>1236.97</v>
      </c>
      <c r="F37" s="7" t="s">
        <v>82</v>
      </c>
      <c r="G37" s="32" t="s">
        <v>81</v>
      </c>
    </row>
    <row r="38" spans="2:7" x14ac:dyDescent="0.3">
      <c r="B38" s="25" t="s">
        <v>8</v>
      </c>
      <c r="C38" s="13">
        <v>90345404370</v>
      </c>
      <c r="D38" s="13" t="s">
        <v>23</v>
      </c>
      <c r="E38" s="16">
        <v>1000</v>
      </c>
      <c r="F38" s="13"/>
      <c r="G38" s="10"/>
    </row>
    <row r="39" spans="2:7" x14ac:dyDescent="0.3">
      <c r="B39" s="1" t="s">
        <v>18</v>
      </c>
      <c r="E39" s="15">
        <f>SUM(E37:E38)</f>
        <v>2236.9700000000003</v>
      </c>
      <c r="F39" s="4"/>
      <c r="G39" s="33"/>
    </row>
    <row r="40" spans="2:7" x14ac:dyDescent="0.3">
      <c r="E40" s="15"/>
      <c r="F40" s="4"/>
      <c r="G40" s="33"/>
    </row>
    <row r="41" spans="2:7" x14ac:dyDescent="0.3">
      <c r="B41" s="1" t="s">
        <v>182</v>
      </c>
      <c r="C41" s="2" t="s">
        <v>136</v>
      </c>
      <c r="D41" s="2" t="s">
        <v>19</v>
      </c>
      <c r="E41" s="15">
        <v>155.5</v>
      </c>
      <c r="F41" s="29" t="s">
        <v>28</v>
      </c>
      <c r="G41" s="30" t="s">
        <v>29</v>
      </c>
    </row>
    <row r="42" spans="2:7" x14ac:dyDescent="0.3">
      <c r="B42" s="8" t="s">
        <v>3</v>
      </c>
      <c r="C42" s="13">
        <v>77671806963</v>
      </c>
      <c r="D42" s="13" t="s">
        <v>53</v>
      </c>
      <c r="E42" s="16">
        <v>932.64</v>
      </c>
      <c r="F42" s="13"/>
      <c r="G42" s="10"/>
    </row>
    <row r="43" spans="2:7" x14ac:dyDescent="0.3">
      <c r="E43" s="15">
        <f>+E42+E41</f>
        <v>1088.1399999999999</v>
      </c>
      <c r="F43" s="4"/>
      <c r="G43" s="33"/>
    </row>
    <row r="44" spans="2:7" x14ac:dyDescent="0.3">
      <c r="E44" s="15"/>
      <c r="F44" s="4"/>
      <c r="G44" s="33"/>
    </row>
    <row r="45" spans="2:7" x14ac:dyDescent="0.3">
      <c r="B45" s="1" t="s">
        <v>10</v>
      </c>
      <c r="C45" s="2">
        <v>98872214577</v>
      </c>
      <c r="D45" s="2" t="s">
        <v>23</v>
      </c>
      <c r="E45" s="15">
        <v>168.75</v>
      </c>
      <c r="F45" s="7" t="s">
        <v>33</v>
      </c>
      <c r="G45" s="30" t="s">
        <v>30</v>
      </c>
    </row>
    <row r="46" spans="2:7" x14ac:dyDescent="0.3">
      <c r="B46" s="1" t="s">
        <v>9</v>
      </c>
      <c r="C46" s="2">
        <v>52945704293</v>
      </c>
      <c r="D46" s="2" t="s">
        <v>19</v>
      </c>
      <c r="E46" s="15">
        <v>29.86</v>
      </c>
      <c r="F46" s="4"/>
    </row>
    <row r="47" spans="2:7" x14ac:dyDescent="0.3">
      <c r="B47" s="8" t="s">
        <v>85</v>
      </c>
      <c r="C47" s="13" t="s">
        <v>101</v>
      </c>
      <c r="D47" s="13" t="s">
        <v>23</v>
      </c>
      <c r="E47" s="16">
        <v>331.8</v>
      </c>
      <c r="F47" s="14"/>
      <c r="G47" s="10"/>
    </row>
    <row r="48" spans="2:7" x14ac:dyDescent="0.3">
      <c r="B48" s="1" t="s">
        <v>18</v>
      </c>
      <c r="E48" s="15">
        <f>SUM(E45:E47)</f>
        <v>530.41000000000008</v>
      </c>
      <c r="F48" s="4"/>
    </row>
    <row r="49" spans="2:7" x14ac:dyDescent="0.3">
      <c r="E49" s="15"/>
      <c r="F49" s="4"/>
    </row>
    <row r="50" spans="2:7" x14ac:dyDescent="0.3">
      <c r="B50" s="9" t="s">
        <v>194</v>
      </c>
      <c r="C50" s="2" t="s">
        <v>95</v>
      </c>
      <c r="D50" s="2" t="s">
        <v>95</v>
      </c>
      <c r="E50" s="15">
        <v>1000</v>
      </c>
      <c r="F50" s="7" t="s">
        <v>34</v>
      </c>
      <c r="G50" s="30" t="s">
        <v>31</v>
      </c>
    </row>
    <row r="51" spans="2:7" x14ac:dyDescent="0.3">
      <c r="B51" s="9" t="s">
        <v>196</v>
      </c>
      <c r="C51" s="2" t="s">
        <v>95</v>
      </c>
      <c r="D51" s="2" t="s">
        <v>95</v>
      </c>
      <c r="E51" s="4">
        <v>60.8</v>
      </c>
      <c r="F51" s="7"/>
      <c r="G51" s="30"/>
    </row>
    <row r="52" spans="2:7" x14ac:dyDescent="0.3">
      <c r="B52" s="9" t="s">
        <v>198</v>
      </c>
      <c r="C52" s="2" t="s">
        <v>95</v>
      </c>
      <c r="D52" s="2" t="s">
        <v>95</v>
      </c>
      <c r="E52" s="4">
        <v>121.62</v>
      </c>
      <c r="F52" s="7"/>
      <c r="G52" s="30"/>
    </row>
    <row r="53" spans="2:7" x14ac:dyDescent="0.3">
      <c r="B53" s="9" t="s">
        <v>197</v>
      </c>
      <c r="C53" s="2" t="s">
        <v>95</v>
      </c>
      <c r="D53" s="2" t="s">
        <v>95</v>
      </c>
      <c r="E53" s="4">
        <v>125.14</v>
      </c>
      <c r="F53" s="7"/>
      <c r="G53" s="30"/>
    </row>
    <row r="54" spans="2:7" x14ac:dyDescent="0.3">
      <c r="B54" s="9" t="s">
        <v>209</v>
      </c>
      <c r="C54" s="2" t="s">
        <v>95</v>
      </c>
      <c r="D54" s="2" t="s">
        <v>95</v>
      </c>
      <c r="E54" s="4">
        <v>125.14</v>
      </c>
      <c r="F54" s="7"/>
      <c r="G54" s="30"/>
    </row>
    <row r="55" spans="2:7" x14ac:dyDescent="0.3">
      <c r="B55" s="9" t="s">
        <v>193</v>
      </c>
      <c r="C55" s="2" t="s">
        <v>95</v>
      </c>
      <c r="D55" s="2" t="s">
        <v>95</v>
      </c>
      <c r="E55" s="4">
        <v>125.97</v>
      </c>
      <c r="F55" s="7"/>
      <c r="G55" s="30"/>
    </row>
    <row r="56" spans="2:7" x14ac:dyDescent="0.3">
      <c r="B56" s="9" t="s">
        <v>183</v>
      </c>
      <c r="C56" s="2" t="s">
        <v>95</v>
      </c>
      <c r="D56" s="2" t="s">
        <v>95</v>
      </c>
      <c r="E56" s="4">
        <v>202.06</v>
      </c>
      <c r="F56" s="7"/>
      <c r="G56" s="30"/>
    </row>
    <row r="57" spans="2:7" x14ac:dyDescent="0.3">
      <c r="B57" s="9" t="s">
        <v>184</v>
      </c>
      <c r="C57" s="2" t="s">
        <v>95</v>
      </c>
      <c r="D57" s="2" t="s">
        <v>95</v>
      </c>
      <c r="E57" s="4">
        <v>123.95</v>
      </c>
      <c r="F57" s="7"/>
      <c r="G57" s="30"/>
    </row>
    <row r="58" spans="2:7" x14ac:dyDescent="0.3">
      <c r="B58" s="9" t="s">
        <v>185</v>
      </c>
      <c r="C58" s="2" t="s">
        <v>95</v>
      </c>
      <c r="D58" s="2" t="s">
        <v>95</v>
      </c>
      <c r="E58" s="4">
        <v>121.63</v>
      </c>
      <c r="F58" s="7"/>
      <c r="G58" s="30"/>
    </row>
    <row r="59" spans="2:7" x14ac:dyDescent="0.3">
      <c r="B59" s="9" t="s">
        <v>186</v>
      </c>
      <c r="C59" s="2" t="s">
        <v>95</v>
      </c>
      <c r="D59" s="2" t="s">
        <v>95</v>
      </c>
      <c r="E59" s="4">
        <f>61.97+333.54</f>
        <v>395.51</v>
      </c>
      <c r="F59" s="7"/>
      <c r="G59" s="39"/>
    </row>
    <row r="60" spans="2:7" x14ac:dyDescent="0.3">
      <c r="B60" s="9" t="s">
        <v>187</v>
      </c>
      <c r="C60" s="2" t="s">
        <v>95</v>
      </c>
      <c r="D60" s="2" t="s">
        <v>95</v>
      </c>
      <c r="E60" s="4">
        <v>133.41</v>
      </c>
      <c r="F60" s="7"/>
      <c r="G60" s="30"/>
    </row>
    <row r="61" spans="2:7" x14ac:dyDescent="0.3">
      <c r="B61" s="9" t="s">
        <v>188</v>
      </c>
      <c r="C61" s="2" t="s">
        <v>95</v>
      </c>
      <c r="D61" s="2" t="s">
        <v>95</v>
      </c>
      <c r="E61" s="4">
        <v>266.83</v>
      </c>
      <c r="F61" s="7"/>
      <c r="G61" s="30"/>
    </row>
    <row r="62" spans="2:7" x14ac:dyDescent="0.3">
      <c r="B62" s="9" t="s">
        <v>189</v>
      </c>
      <c r="C62" s="2" t="s">
        <v>95</v>
      </c>
      <c r="D62" s="2" t="s">
        <v>95</v>
      </c>
      <c r="E62" s="4">
        <v>134.71</v>
      </c>
      <c r="F62" s="7"/>
      <c r="G62" s="30"/>
    </row>
    <row r="63" spans="2:7" x14ac:dyDescent="0.3">
      <c r="B63" s="9" t="s">
        <v>190</v>
      </c>
      <c r="C63" s="2" t="s">
        <v>95</v>
      </c>
      <c r="D63" s="2" t="s">
        <v>95</v>
      </c>
      <c r="E63" s="4">
        <v>130.91</v>
      </c>
      <c r="F63" s="7"/>
      <c r="G63" s="30"/>
    </row>
    <row r="64" spans="2:7" x14ac:dyDescent="0.3">
      <c r="B64" s="9" t="s">
        <v>191</v>
      </c>
      <c r="C64" s="2" t="s">
        <v>95</v>
      </c>
      <c r="D64" s="2" t="s">
        <v>95</v>
      </c>
      <c r="E64" s="4">
        <v>121.62</v>
      </c>
      <c r="F64" s="7"/>
      <c r="G64" s="30"/>
    </row>
    <row r="65" spans="2:9" x14ac:dyDescent="0.3">
      <c r="B65" s="9" t="s">
        <v>192</v>
      </c>
      <c r="C65" s="2" t="s">
        <v>95</v>
      </c>
      <c r="D65" s="2" t="s">
        <v>95</v>
      </c>
      <c r="E65" s="4">
        <v>125.14</v>
      </c>
      <c r="F65" s="7"/>
      <c r="G65" s="30"/>
    </row>
    <row r="66" spans="2:9" x14ac:dyDescent="0.3">
      <c r="B66" s="9" t="s">
        <v>195</v>
      </c>
      <c r="C66" s="2" t="s">
        <v>95</v>
      </c>
      <c r="D66" s="2" t="s">
        <v>95</v>
      </c>
      <c r="E66" s="4">
        <f>2492.03+1387.47</f>
        <v>3879.5</v>
      </c>
      <c r="F66" s="4"/>
    </row>
    <row r="67" spans="2:9" x14ac:dyDescent="0.3">
      <c r="B67" s="9" t="s">
        <v>199</v>
      </c>
      <c r="C67" s="2" t="s">
        <v>95</v>
      </c>
      <c r="D67" s="2" t="s">
        <v>95</v>
      </c>
      <c r="E67" s="23">
        <v>298.61</v>
      </c>
      <c r="F67" s="4"/>
    </row>
    <row r="68" spans="2:9" x14ac:dyDescent="0.3">
      <c r="B68" s="9" t="s">
        <v>204</v>
      </c>
      <c r="C68" s="2" t="s">
        <v>95</v>
      </c>
      <c r="D68" s="2" t="s">
        <v>95</v>
      </c>
      <c r="E68" s="23">
        <v>74.650000000000006</v>
      </c>
      <c r="F68" s="4"/>
    </row>
    <row r="69" spans="2:9" x14ac:dyDescent="0.3">
      <c r="B69" s="9" t="s">
        <v>205</v>
      </c>
      <c r="C69" s="2" t="s">
        <v>95</v>
      </c>
      <c r="D69" s="2" t="s">
        <v>95</v>
      </c>
      <c r="E69" s="23">
        <v>1773.75</v>
      </c>
      <c r="F69" s="4"/>
    </row>
    <row r="70" spans="2:9" x14ac:dyDescent="0.3">
      <c r="B70" s="9" t="s">
        <v>200</v>
      </c>
      <c r="C70" s="2" t="s">
        <v>95</v>
      </c>
      <c r="D70" s="2" t="s">
        <v>95</v>
      </c>
      <c r="E70" s="23">
        <v>74.650000000000006</v>
      </c>
      <c r="F70" s="4"/>
    </row>
    <row r="71" spans="2:9" x14ac:dyDescent="0.3">
      <c r="B71" s="9" t="s">
        <v>206</v>
      </c>
      <c r="C71" s="2" t="s">
        <v>95</v>
      </c>
      <c r="D71" s="2" t="s">
        <v>95</v>
      </c>
      <c r="E71" s="23">
        <v>1773.75</v>
      </c>
      <c r="F71" s="4"/>
    </row>
    <row r="72" spans="2:9" x14ac:dyDescent="0.3">
      <c r="B72" s="9" t="s">
        <v>201</v>
      </c>
      <c r="C72" s="2" t="s">
        <v>95</v>
      </c>
      <c r="D72" s="2" t="s">
        <v>95</v>
      </c>
      <c r="E72" s="23">
        <v>74.650000000000006</v>
      </c>
      <c r="F72" s="4"/>
    </row>
    <row r="73" spans="2:9" x14ac:dyDescent="0.3">
      <c r="B73" s="9" t="s">
        <v>202</v>
      </c>
      <c r="C73" s="2" t="s">
        <v>95</v>
      </c>
      <c r="D73" s="2" t="s">
        <v>95</v>
      </c>
      <c r="E73" s="23">
        <v>1250.73</v>
      </c>
      <c r="F73" s="4"/>
    </row>
    <row r="74" spans="2:9" x14ac:dyDescent="0.3">
      <c r="B74" s="9" t="s">
        <v>203</v>
      </c>
      <c r="C74" s="2" t="s">
        <v>95</v>
      </c>
      <c r="D74" s="2" t="s">
        <v>95</v>
      </c>
      <c r="E74" s="23">
        <v>149.31</v>
      </c>
      <c r="F74" s="4"/>
      <c r="I74" s="40"/>
    </row>
    <row r="75" spans="2:9" x14ac:dyDescent="0.3">
      <c r="B75" s="9" t="s">
        <v>207</v>
      </c>
      <c r="C75" s="2" t="s">
        <v>95</v>
      </c>
      <c r="D75" s="2" t="s">
        <v>95</v>
      </c>
      <c r="E75" s="4">
        <v>905.58</v>
      </c>
      <c r="F75" s="4"/>
    </row>
    <row r="76" spans="2:9" x14ac:dyDescent="0.3">
      <c r="B76" s="9" t="s">
        <v>208</v>
      </c>
      <c r="C76" s="2" t="s">
        <v>95</v>
      </c>
      <c r="D76" s="2" t="s">
        <v>95</v>
      </c>
      <c r="E76" s="4">
        <v>358.46</v>
      </c>
      <c r="F76" s="4"/>
    </row>
    <row r="77" spans="2:9" x14ac:dyDescent="0.3">
      <c r="B77" s="9" t="s">
        <v>137</v>
      </c>
      <c r="C77" s="2" t="s">
        <v>138</v>
      </c>
      <c r="D77" s="2" t="s">
        <v>120</v>
      </c>
      <c r="E77" s="4">
        <v>130</v>
      </c>
      <c r="F77" s="4"/>
    </row>
    <row r="78" spans="2:9" x14ac:dyDescent="0.3">
      <c r="B78" s="9" t="s">
        <v>211</v>
      </c>
      <c r="C78" s="2" t="s">
        <v>139</v>
      </c>
      <c r="D78" s="2" t="s">
        <v>118</v>
      </c>
      <c r="E78" s="4">
        <v>150</v>
      </c>
      <c r="F78" s="4"/>
    </row>
    <row r="79" spans="2:9" x14ac:dyDescent="0.3">
      <c r="B79" s="9" t="s">
        <v>210</v>
      </c>
      <c r="C79" s="2" t="s">
        <v>140</v>
      </c>
      <c r="D79" s="2" t="s">
        <v>22</v>
      </c>
      <c r="E79" s="4">
        <v>410</v>
      </c>
      <c r="F79" s="4"/>
    </row>
    <row r="80" spans="2:9" x14ac:dyDescent="0.3">
      <c r="B80" s="9" t="s">
        <v>212</v>
      </c>
      <c r="C80" s="2" t="s">
        <v>141</v>
      </c>
      <c r="D80" s="2" t="s">
        <v>117</v>
      </c>
      <c r="E80" s="4">
        <v>800</v>
      </c>
      <c r="F80" s="4"/>
    </row>
    <row r="81" spans="2:7" x14ac:dyDescent="0.3">
      <c r="B81" s="9" t="s">
        <v>5</v>
      </c>
      <c r="C81" s="2">
        <v>87500773013</v>
      </c>
      <c r="D81" s="2" t="s">
        <v>23</v>
      </c>
      <c r="E81" s="4">
        <v>366.51</v>
      </c>
      <c r="F81" s="4"/>
    </row>
    <row r="82" spans="2:7" x14ac:dyDescent="0.3">
      <c r="B82" s="9" t="s">
        <v>119</v>
      </c>
      <c r="C82" s="2" t="s">
        <v>142</v>
      </c>
      <c r="D82" s="2" t="s">
        <v>35</v>
      </c>
      <c r="E82" s="4">
        <v>67.27</v>
      </c>
      <c r="F82" s="4"/>
    </row>
    <row r="83" spans="2:7" x14ac:dyDescent="0.3">
      <c r="B83" s="9" t="s">
        <v>92</v>
      </c>
      <c r="C83" s="2" t="s">
        <v>102</v>
      </c>
      <c r="D83" s="2" t="s">
        <v>23</v>
      </c>
      <c r="E83" s="4">
        <v>949.79</v>
      </c>
      <c r="F83" s="4"/>
    </row>
    <row r="84" spans="2:7" x14ac:dyDescent="0.3">
      <c r="B84" s="10" t="s">
        <v>116</v>
      </c>
      <c r="C84" s="13" t="s">
        <v>143</v>
      </c>
      <c r="D84" s="13" t="s">
        <v>22</v>
      </c>
      <c r="E84" s="14">
        <v>125</v>
      </c>
      <c r="F84" s="14"/>
      <c r="G84" s="10"/>
    </row>
    <row r="85" spans="2:7" x14ac:dyDescent="0.3">
      <c r="B85" s="1" t="s">
        <v>18</v>
      </c>
      <c r="E85" s="4">
        <f>SUM(E50:E84)</f>
        <v>16926.649999999998</v>
      </c>
      <c r="F85" s="4"/>
    </row>
    <row r="86" spans="2:7" x14ac:dyDescent="0.3">
      <c r="F86" s="4"/>
    </row>
    <row r="87" spans="2:7" x14ac:dyDescent="0.3">
      <c r="B87" s="1" t="s">
        <v>56</v>
      </c>
      <c r="C87" s="2">
        <v>85821130368</v>
      </c>
      <c r="D87" s="2" t="s">
        <v>22</v>
      </c>
      <c r="E87" s="4">
        <v>4.91</v>
      </c>
      <c r="F87" s="7" t="s">
        <v>57</v>
      </c>
      <c r="G87" s="9" t="s">
        <v>32</v>
      </c>
    </row>
    <row r="88" spans="2:7" x14ac:dyDescent="0.3">
      <c r="B88" s="1" t="s">
        <v>124</v>
      </c>
      <c r="C88" s="2" t="s">
        <v>144</v>
      </c>
      <c r="D88" s="2" t="s">
        <v>22</v>
      </c>
      <c r="E88" s="4">
        <v>80</v>
      </c>
      <c r="F88" s="7"/>
    </row>
    <row r="89" spans="2:7" x14ac:dyDescent="0.3">
      <c r="B89" s="1" t="s">
        <v>123</v>
      </c>
      <c r="C89" s="2" t="s">
        <v>145</v>
      </c>
      <c r="D89" s="2" t="s">
        <v>23</v>
      </c>
      <c r="E89" s="4">
        <v>124.82</v>
      </c>
      <c r="F89" s="7"/>
    </row>
    <row r="90" spans="2:7" x14ac:dyDescent="0.3">
      <c r="B90" s="1" t="s">
        <v>121</v>
      </c>
      <c r="C90" s="2" t="s">
        <v>146</v>
      </c>
      <c r="D90" s="2" t="s">
        <v>122</v>
      </c>
      <c r="E90" s="4">
        <v>893.4</v>
      </c>
      <c r="F90" s="7"/>
    </row>
    <row r="91" spans="2:7" x14ac:dyDescent="0.3">
      <c r="B91" s="8" t="s">
        <v>71</v>
      </c>
      <c r="C91" s="13">
        <v>46118101286</v>
      </c>
      <c r="D91" s="13" t="s">
        <v>23</v>
      </c>
      <c r="E91" s="14">
        <v>162.5</v>
      </c>
      <c r="F91" s="28"/>
      <c r="G91" s="10"/>
    </row>
    <row r="92" spans="2:7" x14ac:dyDescent="0.3">
      <c r="B92" s="1" t="s">
        <v>18</v>
      </c>
      <c r="E92" s="4">
        <f>SUM(E87:E91)</f>
        <v>1265.6299999999999</v>
      </c>
      <c r="F92" s="4"/>
      <c r="G92" s="34"/>
    </row>
    <row r="93" spans="2:7" x14ac:dyDescent="0.3">
      <c r="F93" s="4"/>
      <c r="G93" s="33"/>
    </row>
    <row r="94" spans="2:7" x14ac:dyDescent="0.3">
      <c r="B94" s="1" t="s">
        <v>11</v>
      </c>
      <c r="C94" s="2">
        <v>33679708526</v>
      </c>
      <c r="D94" s="2" t="s">
        <v>22</v>
      </c>
      <c r="E94" s="4">
        <v>127.74000000000001</v>
      </c>
      <c r="F94" s="7" t="s">
        <v>37</v>
      </c>
      <c r="G94" s="30" t="s">
        <v>36</v>
      </c>
    </row>
    <row r="95" spans="2:7" x14ac:dyDescent="0.3">
      <c r="B95" s="1" t="s">
        <v>147</v>
      </c>
      <c r="C95" s="2" t="s">
        <v>148</v>
      </c>
      <c r="D95" s="2" t="s">
        <v>19</v>
      </c>
      <c r="E95" s="4">
        <v>495</v>
      </c>
      <c r="F95" s="7"/>
      <c r="G95" s="30"/>
    </row>
    <row r="96" spans="2:7" ht="15.75" customHeight="1" x14ac:dyDescent="0.3">
      <c r="B96" s="1" t="s">
        <v>126</v>
      </c>
      <c r="C96" s="2" t="s">
        <v>125</v>
      </c>
      <c r="D96" s="2" t="s">
        <v>19</v>
      </c>
      <c r="E96" s="4">
        <v>139.88999999999999</v>
      </c>
      <c r="F96" s="4"/>
      <c r="G96" s="33"/>
    </row>
    <row r="97" spans="2:7" x14ac:dyDescent="0.3">
      <c r="B97" s="1" t="s">
        <v>149</v>
      </c>
      <c r="C97" s="2" t="s">
        <v>150</v>
      </c>
      <c r="D97" s="2" t="s">
        <v>127</v>
      </c>
      <c r="E97" s="4">
        <v>3.5</v>
      </c>
      <c r="F97" s="4"/>
      <c r="G97" s="33"/>
    </row>
    <row r="98" spans="2:7" x14ac:dyDescent="0.3">
      <c r="B98" s="1" t="s">
        <v>151</v>
      </c>
      <c r="C98" s="2" t="s">
        <v>152</v>
      </c>
      <c r="D98" s="2" t="s">
        <v>64</v>
      </c>
      <c r="E98" s="4">
        <v>258.39999999999998</v>
      </c>
      <c r="F98" s="4"/>
      <c r="G98" s="33"/>
    </row>
    <row r="99" spans="2:7" x14ac:dyDescent="0.3">
      <c r="B99" s="8" t="s">
        <v>1</v>
      </c>
      <c r="C99" s="13" t="s">
        <v>153</v>
      </c>
      <c r="D99" s="13" t="s">
        <v>23</v>
      </c>
      <c r="E99" s="14">
        <v>125</v>
      </c>
      <c r="F99" s="14"/>
      <c r="G99" s="10"/>
    </row>
    <row r="100" spans="2:7" x14ac:dyDescent="0.3">
      <c r="B100" s="1" t="s">
        <v>18</v>
      </c>
      <c r="E100" s="4">
        <f>SUM(E94:E99)</f>
        <v>1149.53</v>
      </c>
      <c r="F100" s="4"/>
      <c r="G100" s="35"/>
    </row>
    <row r="101" spans="2:7" x14ac:dyDescent="0.3">
      <c r="F101" s="4"/>
      <c r="G101" s="33"/>
    </row>
    <row r="102" spans="2:7" x14ac:dyDescent="0.3">
      <c r="B102" s="8" t="s">
        <v>89</v>
      </c>
      <c r="C102" s="13" t="s">
        <v>154</v>
      </c>
      <c r="D102" s="13" t="s">
        <v>23</v>
      </c>
      <c r="E102" s="16">
        <v>15.21</v>
      </c>
      <c r="F102" s="28" t="s">
        <v>94</v>
      </c>
      <c r="G102" s="10" t="s">
        <v>87</v>
      </c>
    </row>
    <row r="103" spans="2:7" x14ac:dyDescent="0.3">
      <c r="F103" s="4"/>
      <c r="G103" s="33"/>
    </row>
    <row r="104" spans="2:7" x14ac:dyDescent="0.3">
      <c r="F104" s="4"/>
      <c r="G104" s="33"/>
    </row>
    <row r="105" spans="2:7" x14ac:dyDescent="0.3">
      <c r="B105" s="1" t="s">
        <v>12</v>
      </c>
      <c r="C105" s="2">
        <v>66548420466</v>
      </c>
      <c r="D105" s="2" t="s">
        <v>39</v>
      </c>
      <c r="E105" s="4">
        <v>309.73</v>
      </c>
      <c r="F105" s="7" t="s">
        <v>40</v>
      </c>
      <c r="G105" s="33" t="s">
        <v>38</v>
      </c>
    </row>
    <row r="106" spans="2:7" x14ac:dyDescent="0.3">
      <c r="B106" s="1" t="s">
        <v>5</v>
      </c>
      <c r="C106" s="2">
        <v>87500773013</v>
      </c>
      <c r="D106" s="2" t="s">
        <v>23</v>
      </c>
      <c r="E106" s="4">
        <v>31.07</v>
      </c>
      <c r="F106" s="7"/>
      <c r="G106" s="33"/>
    </row>
    <row r="107" spans="2:7" x14ac:dyDescent="0.3">
      <c r="B107" s="1" t="s">
        <v>156</v>
      </c>
      <c r="C107" s="2" t="s">
        <v>155</v>
      </c>
      <c r="D107" s="2" t="s">
        <v>73</v>
      </c>
      <c r="E107" s="4">
        <v>47.5</v>
      </c>
      <c r="F107" s="7"/>
      <c r="G107" s="33"/>
    </row>
    <row r="108" spans="2:7" x14ac:dyDescent="0.3">
      <c r="B108" s="1" t="s">
        <v>165</v>
      </c>
      <c r="C108" s="2" t="s">
        <v>166</v>
      </c>
      <c r="D108" s="2" t="s">
        <v>19</v>
      </c>
      <c r="E108" s="4">
        <v>32.5</v>
      </c>
      <c r="F108" s="4"/>
      <c r="G108" s="33"/>
    </row>
    <row r="109" spans="2:7" x14ac:dyDescent="0.3">
      <c r="B109" s="8" t="s">
        <v>90</v>
      </c>
      <c r="C109" s="13" t="s">
        <v>103</v>
      </c>
      <c r="D109" s="13" t="s">
        <v>96</v>
      </c>
      <c r="E109" s="14">
        <v>1680</v>
      </c>
      <c r="F109" s="14"/>
      <c r="G109" s="10"/>
    </row>
    <row r="110" spans="2:7" x14ac:dyDescent="0.3">
      <c r="B110" s="1" t="s">
        <v>18</v>
      </c>
      <c r="E110" s="4">
        <f>SUM(E105:E109)</f>
        <v>2100.8000000000002</v>
      </c>
      <c r="F110" s="4"/>
      <c r="G110" s="33"/>
    </row>
    <row r="111" spans="2:7" x14ac:dyDescent="0.3">
      <c r="F111" s="4"/>
      <c r="G111" s="33"/>
    </row>
    <row r="112" spans="2:7" ht="17.25" customHeight="1" x14ac:dyDescent="0.3">
      <c r="B112" s="1" t="s">
        <v>72</v>
      </c>
      <c r="C112" s="2">
        <v>38281545411</v>
      </c>
      <c r="D112" s="2" t="s">
        <v>19</v>
      </c>
      <c r="E112" s="4">
        <v>166</v>
      </c>
      <c r="F112" s="7" t="s">
        <v>60</v>
      </c>
      <c r="G112" s="33" t="s">
        <v>61</v>
      </c>
    </row>
    <row r="113" spans="2:7" ht="17.25" customHeight="1" x14ac:dyDescent="0.3">
      <c r="B113" s="8" t="s">
        <v>167</v>
      </c>
      <c r="C113" s="13" t="s">
        <v>168</v>
      </c>
      <c r="D113" s="13" t="s">
        <v>22</v>
      </c>
      <c r="E113" s="14">
        <v>531</v>
      </c>
      <c r="F113" s="28"/>
      <c r="G113" s="10"/>
    </row>
    <row r="114" spans="2:7" ht="17.25" customHeight="1" x14ac:dyDescent="0.3">
      <c r="B114" s="1" t="s">
        <v>18</v>
      </c>
      <c r="C114" s="17"/>
      <c r="E114" s="4">
        <f>SUM(E112:E113)</f>
        <v>697</v>
      </c>
      <c r="F114" s="7"/>
      <c r="G114" s="33"/>
    </row>
    <row r="115" spans="2:7" ht="17.25" customHeight="1" x14ac:dyDescent="0.3">
      <c r="C115" s="17"/>
      <c r="F115" s="7"/>
      <c r="G115" s="33"/>
    </row>
    <row r="116" spans="2:7" ht="17.25" customHeight="1" x14ac:dyDescent="0.3">
      <c r="B116" s="5" t="s">
        <v>88</v>
      </c>
      <c r="C116" s="17" t="s">
        <v>104</v>
      </c>
      <c r="D116" s="2" t="s">
        <v>19</v>
      </c>
      <c r="E116" s="4">
        <v>733.13</v>
      </c>
      <c r="F116" s="7" t="s">
        <v>41</v>
      </c>
      <c r="G116" s="33" t="s">
        <v>44</v>
      </c>
    </row>
    <row r="117" spans="2:7" ht="17.25" customHeight="1" x14ac:dyDescent="0.3">
      <c r="B117" s="8" t="s">
        <v>169</v>
      </c>
      <c r="C117" s="19">
        <v>44996132617</v>
      </c>
      <c r="D117" s="13" t="s">
        <v>22</v>
      </c>
      <c r="E117" s="14">
        <v>100.2</v>
      </c>
      <c r="F117" s="13"/>
      <c r="G117" s="10"/>
    </row>
    <row r="118" spans="2:7" ht="17.25" customHeight="1" x14ac:dyDescent="0.3">
      <c r="B118" s="5" t="s">
        <v>18</v>
      </c>
      <c r="C118" s="12"/>
      <c r="D118" s="12"/>
      <c r="E118" s="6">
        <f>SUM(E116:E117)</f>
        <v>833.33</v>
      </c>
      <c r="F118" s="7"/>
      <c r="G118" s="33"/>
    </row>
    <row r="119" spans="2:7" ht="17.25" customHeight="1" x14ac:dyDescent="0.3">
      <c r="B119" s="5"/>
      <c r="C119" s="12"/>
      <c r="D119" s="12"/>
      <c r="E119" s="6"/>
      <c r="F119" s="7"/>
      <c r="G119" s="33"/>
    </row>
    <row r="120" spans="2:7" x14ac:dyDescent="0.3">
      <c r="B120" s="1" t="s">
        <v>170</v>
      </c>
      <c r="C120" s="2" t="s">
        <v>171</v>
      </c>
      <c r="D120" s="2" t="s">
        <v>23</v>
      </c>
      <c r="E120" s="4">
        <v>425</v>
      </c>
      <c r="F120" s="7" t="s">
        <v>58</v>
      </c>
      <c r="G120" s="33" t="s">
        <v>59</v>
      </c>
    </row>
    <row r="121" spans="2:7" x14ac:dyDescent="0.3">
      <c r="B121" s="1" t="s">
        <v>172</v>
      </c>
      <c r="C121" s="2" t="s">
        <v>173</v>
      </c>
      <c r="D121" s="2" t="s">
        <v>127</v>
      </c>
      <c r="E121" s="4">
        <v>274.63</v>
      </c>
      <c r="F121" s="7"/>
      <c r="G121" s="33"/>
    </row>
    <row r="122" spans="2:7" x14ac:dyDescent="0.3">
      <c r="B122" s="1" t="s">
        <v>157</v>
      </c>
      <c r="C122" s="2" t="s">
        <v>158</v>
      </c>
      <c r="D122" s="2" t="s">
        <v>22</v>
      </c>
      <c r="E122" s="4">
        <v>201.05</v>
      </c>
      <c r="F122" s="7"/>
      <c r="G122" s="33"/>
    </row>
    <row r="123" spans="2:7" x14ac:dyDescent="0.3">
      <c r="B123" s="1" t="s">
        <v>159</v>
      </c>
      <c r="C123" s="2" t="s">
        <v>160</v>
      </c>
      <c r="D123" s="2" t="s">
        <v>70</v>
      </c>
      <c r="E123" s="4">
        <v>425</v>
      </c>
      <c r="F123" s="7"/>
      <c r="G123" s="33"/>
    </row>
    <row r="124" spans="2:7" x14ac:dyDescent="0.3">
      <c r="B124" s="1" t="s">
        <v>174</v>
      </c>
      <c r="C124" s="2" t="s">
        <v>175</v>
      </c>
      <c r="D124" s="2" t="s">
        <v>161</v>
      </c>
      <c r="E124" s="4">
        <v>1048.8</v>
      </c>
      <c r="F124" s="7"/>
      <c r="G124" s="33"/>
    </row>
    <row r="125" spans="2:7" x14ac:dyDescent="0.3">
      <c r="B125" s="1" t="s">
        <v>176</v>
      </c>
      <c r="C125" s="2" t="s">
        <v>177</v>
      </c>
      <c r="D125" s="2" t="s">
        <v>23</v>
      </c>
      <c r="E125" s="4">
        <v>132</v>
      </c>
      <c r="F125" s="7"/>
      <c r="G125" s="33"/>
    </row>
    <row r="126" spans="2:7" x14ac:dyDescent="0.3">
      <c r="B126" s="8" t="s">
        <v>74</v>
      </c>
      <c r="C126" s="13" t="s">
        <v>105</v>
      </c>
      <c r="D126" s="13" t="s">
        <v>22</v>
      </c>
      <c r="E126" s="14">
        <v>31.86</v>
      </c>
      <c r="F126" s="28"/>
      <c r="G126" s="10"/>
    </row>
    <row r="127" spans="2:7" x14ac:dyDescent="0.3">
      <c r="B127" s="1" t="s">
        <v>18</v>
      </c>
      <c r="E127" s="4">
        <f>SUM(E120:E126)</f>
        <v>2538.34</v>
      </c>
      <c r="F127" s="4"/>
    </row>
    <row r="128" spans="2:7" x14ac:dyDescent="0.3">
      <c r="F128" s="4"/>
    </row>
    <row r="129" spans="2:7" x14ac:dyDescent="0.3">
      <c r="F129" s="4"/>
    </row>
    <row r="130" spans="2:7" x14ac:dyDescent="0.3">
      <c r="B130" s="8" t="s">
        <v>4</v>
      </c>
      <c r="C130" s="13">
        <v>92963223473</v>
      </c>
      <c r="D130" s="13" t="s">
        <v>22</v>
      </c>
      <c r="E130" s="14">
        <v>281.26</v>
      </c>
      <c r="F130" s="28" t="s">
        <v>43</v>
      </c>
      <c r="G130" s="10" t="s">
        <v>42</v>
      </c>
    </row>
    <row r="131" spans="2:7" x14ac:dyDescent="0.3">
      <c r="F131" s="4"/>
    </row>
    <row r="132" spans="2:7" x14ac:dyDescent="0.3">
      <c r="F132" s="4"/>
    </row>
    <row r="133" spans="2:7" ht="25.5" x14ac:dyDescent="0.3">
      <c r="B133" s="8" t="s">
        <v>92</v>
      </c>
      <c r="C133" s="13" t="s">
        <v>102</v>
      </c>
      <c r="D133" s="13" t="s">
        <v>23</v>
      </c>
      <c r="E133" s="14">
        <v>2602.69</v>
      </c>
      <c r="F133" s="28" t="s">
        <v>91</v>
      </c>
      <c r="G133" s="38" t="s">
        <v>93</v>
      </c>
    </row>
    <row r="134" spans="2:7" x14ac:dyDescent="0.3">
      <c r="F134" s="4"/>
    </row>
    <row r="135" spans="2:7" x14ac:dyDescent="0.3">
      <c r="B135" s="8" t="s">
        <v>164</v>
      </c>
      <c r="C135" s="13" t="s">
        <v>130</v>
      </c>
      <c r="D135" s="13" t="s">
        <v>23</v>
      </c>
      <c r="E135" s="14">
        <v>127.06</v>
      </c>
      <c r="F135" s="28" t="s">
        <v>163</v>
      </c>
      <c r="G135" s="10" t="s">
        <v>162</v>
      </c>
    </row>
    <row r="136" spans="2:7" x14ac:dyDescent="0.3">
      <c r="F136" s="4"/>
    </row>
    <row r="138" spans="2:7" x14ac:dyDescent="0.3">
      <c r="B138" s="1" t="s">
        <v>214</v>
      </c>
      <c r="C138" s="2" t="s">
        <v>178</v>
      </c>
      <c r="D138" s="2" t="s">
        <v>22</v>
      </c>
      <c r="E138" s="4">
        <v>178.93</v>
      </c>
      <c r="F138" s="7" t="s">
        <v>54</v>
      </c>
      <c r="G138" s="9" t="s">
        <v>55</v>
      </c>
    </row>
    <row r="139" spans="2:7" x14ac:dyDescent="0.3">
      <c r="B139" s="8" t="s">
        <v>179</v>
      </c>
      <c r="C139" s="13" t="s">
        <v>180</v>
      </c>
      <c r="D139" s="13" t="s">
        <v>22</v>
      </c>
      <c r="E139" s="14">
        <v>425.84</v>
      </c>
      <c r="F139" s="28"/>
      <c r="G139" s="10"/>
    </row>
    <row r="140" spans="2:7" x14ac:dyDescent="0.3">
      <c r="B140" s="1" t="s">
        <v>18</v>
      </c>
      <c r="E140" s="4">
        <f>SUM(E138:E139)</f>
        <v>604.77</v>
      </c>
      <c r="F140" s="4"/>
    </row>
    <row r="141" spans="2:7" x14ac:dyDescent="0.3">
      <c r="F141" s="4"/>
    </row>
    <row r="142" spans="2:7" x14ac:dyDescent="0.3">
      <c r="B142" s="1" t="s">
        <v>6</v>
      </c>
      <c r="E142" s="4">
        <f>180927.26+57655.44+902.82+4067.88+27.61+31768.25+15533.88+40963.01+13771.86+13411.67+4463.73</f>
        <v>363493.41</v>
      </c>
      <c r="F142" s="7" t="s">
        <v>45</v>
      </c>
      <c r="G142" s="9" t="s">
        <v>46</v>
      </c>
    </row>
    <row r="143" spans="2:7" x14ac:dyDescent="0.3">
      <c r="E143" s="4">
        <f>15460.4+6913.52</f>
        <v>22373.919999999998</v>
      </c>
      <c r="F143" s="7" t="s">
        <v>47</v>
      </c>
      <c r="G143" s="9" t="s">
        <v>50</v>
      </c>
    </row>
    <row r="144" spans="2:7" x14ac:dyDescent="0.3">
      <c r="E144" s="4">
        <f>44886.8+15089.68</f>
        <v>59976.480000000003</v>
      </c>
      <c r="F144" s="7" t="s">
        <v>48</v>
      </c>
      <c r="G144" s="9" t="s">
        <v>51</v>
      </c>
    </row>
    <row r="145" spans="2:7" x14ac:dyDescent="0.3">
      <c r="B145" s="5"/>
      <c r="C145" s="12"/>
      <c r="D145" s="12"/>
      <c r="E145" s="6">
        <v>19128.740000000002</v>
      </c>
      <c r="F145" s="7" t="s">
        <v>49</v>
      </c>
      <c r="G145" s="9" t="s">
        <v>52</v>
      </c>
    </row>
    <row r="146" spans="2:7" x14ac:dyDescent="0.3">
      <c r="B146" s="8"/>
      <c r="C146" s="13"/>
      <c r="D146" s="13"/>
      <c r="E146" s="14">
        <v>635.13</v>
      </c>
      <c r="F146" s="28" t="s">
        <v>63</v>
      </c>
      <c r="G146" s="10" t="s">
        <v>62</v>
      </c>
    </row>
    <row r="147" spans="2:7" x14ac:dyDescent="0.3">
      <c r="B147" s="1" t="s">
        <v>18</v>
      </c>
      <c r="E147" s="4">
        <f>SUM(E142:E146)</f>
        <v>465607.67999999993</v>
      </c>
      <c r="F147" s="4"/>
    </row>
    <row r="148" spans="2:7" x14ac:dyDescent="0.3">
      <c r="B148" s="20" t="s">
        <v>65</v>
      </c>
      <c r="C148" s="21"/>
      <c r="D148" s="21"/>
      <c r="E148" s="22">
        <f>+E147+E140+E135+E133+E130+E127+E118+E114+E110+E102+E100+E92+E85+E48+E43+E39+E35+E28+E23+E21+E16+E9</f>
        <v>507812.18000000011</v>
      </c>
      <c r="F148" s="4"/>
    </row>
    <row r="149" spans="2:7" x14ac:dyDescent="0.3">
      <c r="F149" s="4"/>
    </row>
    <row r="150" spans="2:7" x14ac:dyDescent="0.3">
      <c r="F150" s="4"/>
    </row>
    <row r="151" spans="2:7" x14ac:dyDescent="0.3">
      <c r="F151" s="4"/>
    </row>
    <row r="152" spans="2:7" x14ac:dyDescent="0.3">
      <c r="F152" s="4"/>
    </row>
    <row r="153" spans="2:7" x14ac:dyDescent="0.3">
      <c r="F153" s="4"/>
    </row>
    <row r="154" spans="2:7" x14ac:dyDescent="0.3">
      <c r="F154" s="4"/>
    </row>
    <row r="155" spans="2:7" x14ac:dyDescent="0.3">
      <c r="F155" s="4"/>
    </row>
    <row r="156" spans="2:7" x14ac:dyDescent="0.3">
      <c r="F156" s="4"/>
    </row>
    <row r="157" spans="2:7" x14ac:dyDescent="0.3">
      <c r="F157" s="4"/>
    </row>
    <row r="158" spans="2:7" x14ac:dyDescent="0.3">
      <c r="F158" s="4"/>
    </row>
    <row r="159" spans="2:7" x14ac:dyDescent="0.3">
      <c r="F159" s="4"/>
    </row>
    <row r="160" spans="2:7" x14ac:dyDescent="0.3">
      <c r="F160" s="4"/>
    </row>
    <row r="161" spans="6:6" x14ac:dyDescent="0.3">
      <c r="F161" s="4"/>
    </row>
    <row r="162" spans="6:6" x14ac:dyDescent="0.3">
      <c r="F162" s="4"/>
    </row>
    <row r="163" spans="6:6" x14ac:dyDescent="0.3">
      <c r="F163" s="4"/>
    </row>
    <row r="164" spans="6:6" x14ac:dyDescent="0.3">
      <c r="F164" s="4"/>
    </row>
    <row r="165" spans="6:6" x14ac:dyDescent="0.3">
      <c r="F165" s="4"/>
    </row>
    <row r="166" spans="6:6" x14ac:dyDescent="0.3">
      <c r="F166" s="4"/>
    </row>
    <row r="167" spans="6:6" x14ac:dyDescent="0.3">
      <c r="F167" s="4"/>
    </row>
    <row r="168" spans="6:6" x14ac:dyDescent="0.3">
      <c r="F168" s="4"/>
    </row>
    <row r="169" spans="6:6" x14ac:dyDescent="0.3">
      <c r="F169" s="4"/>
    </row>
    <row r="170" spans="6:6" x14ac:dyDescent="0.3">
      <c r="F170" s="4"/>
    </row>
    <row r="171" spans="6:6" x14ac:dyDescent="0.3">
      <c r="F171" s="4"/>
    </row>
    <row r="172" spans="6:6" x14ac:dyDescent="0.3">
      <c r="F172" s="4"/>
    </row>
    <row r="173" spans="6:6" x14ac:dyDescent="0.3">
      <c r="F173" s="4"/>
    </row>
    <row r="174" spans="6:6" x14ac:dyDescent="0.3">
      <c r="F174" s="4"/>
    </row>
    <row r="175" spans="6:6" x14ac:dyDescent="0.3">
      <c r="F175" s="4"/>
    </row>
    <row r="176" spans="6:6" x14ac:dyDescent="0.3">
      <c r="F176" s="4"/>
    </row>
    <row r="177" spans="6:6" x14ac:dyDescent="0.3">
      <c r="F177" s="4"/>
    </row>
    <row r="178" spans="6:6" x14ac:dyDescent="0.3">
      <c r="F178" s="4"/>
    </row>
    <row r="179" spans="6:6" x14ac:dyDescent="0.3">
      <c r="F179" s="4"/>
    </row>
    <row r="180" spans="6:6" x14ac:dyDescent="0.3">
      <c r="F180" s="4"/>
    </row>
    <row r="181" spans="6:6" x14ac:dyDescent="0.3">
      <c r="F181" s="4"/>
    </row>
    <row r="182" spans="6:6" x14ac:dyDescent="0.3">
      <c r="F182" s="4"/>
    </row>
    <row r="183" spans="6:6" x14ac:dyDescent="0.3">
      <c r="F183" s="4"/>
    </row>
    <row r="184" spans="6:6" x14ac:dyDescent="0.3">
      <c r="F184" s="4"/>
    </row>
    <row r="185" spans="6:6" x14ac:dyDescent="0.3">
      <c r="F185" s="4"/>
    </row>
    <row r="186" spans="6:6" x14ac:dyDescent="0.3">
      <c r="F186" s="4"/>
    </row>
    <row r="187" spans="6:6" x14ac:dyDescent="0.3">
      <c r="F187" s="4"/>
    </row>
    <row r="188" spans="6:6" x14ac:dyDescent="0.3">
      <c r="F188" s="4"/>
    </row>
    <row r="189" spans="6:6" x14ac:dyDescent="0.3">
      <c r="F189" s="4"/>
    </row>
    <row r="190" spans="6:6" x14ac:dyDescent="0.3">
      <c r="F190" s="4"/>
    </row>
    <row r="191" spans="6:6" x14ac:dyDescent="0.3">
      <c r="F191" s="4"/>
    </row>
    <row r="192" spans="6:6" x14ac:dyDescent="0.3">
      <c r="F192" s="4"/>
    </row>
    <row r="193" spans="6:6" x14ac:dyDescent="0.3">
      <c r="F193" s="4"/>
    </row>
    <row r="194" spans="6:6" x14ac:dyDescent="0.3">
      <c r="F194" s="4"/>
    </row>
    <row r="195" spans="6:6" x14ac:dyDescent="0.3">
      <c r="F195" s="4"/>
    </row>
    <row r="196" spans="6:6" x14ac:dyDescent="0.3">
      <c r="F196" s="4"/>
    </row>
    <row r="197" spans="6:6" x14ac:dyDescent="0.3">
      <c r="F197" s="4"/>
    </row>
    <row r="198" spans="6:6" x14ac:dyDescent="0.3">
      <c r="F198" s="4"/>
    </row>
    <row r="199" spans="6:6" x14ac:dyDescent="0.3">
      <c r="F199" s="4"/>
    </row>
    <row r="200" spans="6:6" x14ac:dyDescent="0.3">
      <c r="F200" s="4"/>
    </row>
    <row r="201" spans="6:6" x14ac:dyDescent="0.3">
      <c r="F201" s="4"/>
    </row>
    <row r="202" spans="6:6" x14ac:dyDescent="0.3">
      <c r="F202" s="4"/>
    </row>
    <row r="203" spans="6:6" x14ac:dyDescent="0.3">
      <c r="F203" s="4"/>
    </row>
    <row r="204" spans="6:6" x14ac:dyDescent="0.3">
      <c r="F204" s="4"/>
    </row>
    <row r="205" spans="6:6" x14ac:dyDescent="0.3">
      <c r="F205" s="4"/>
    </row>
    <row r="206" spans="6:6" x14ac:dyDescent="0.3">
      <c r="F206" s="4"/>
    </row>
    <row r="207" spans="6:6" x14ac:dyDescent="0.3">
      <c r="F207" s="4"/>
    </row>
    <row r="208" spans="6:6" x14ac:dyDescent="0.3">
      <c r="F208" s="4"/>
    </row>
    <row r="209" spans="6:6" x14ac:dyDescent="0.3">
      <c r="F209" s="4"/>
    </row>
    <row r="210" spans="6:6" x14ac:dyDescent="0.3">
      <c r="F210" s="4"/>
    </row>
    <row r="211" spans="6:6" x14ac:dyDescent="0.3">
      <c r="F211" s="4"/>
    </row>
    <row r="212" spans="6:6" x14ac:dyDescent="0.3">
      <c r="F212" s="4"/>
    </row>
    <row r="213" spans="6:6" x14ac:dyDescent="0.3">
      <c r="F213" s="4"/>
    </row>
    <row r="214" spans="6:6" x14ac:dyDescent="0.3">
      <c r="F214" s="4"/>
    </row>
    <row r="215" spans="6:6" x14ac:dyDescent="0.3">
      <c r="F215" s="4"/>
    </row>
    <row r="216" spans="6:6" x14ac:dyDescent="0.3">
      <c r="F216" s="4"/>
    </row>
    <row r="217" spans="6:6" x14ac:dyDescent="0.3">
      <c r="F217" s="4"/>
    </row>
    <row r="218" spans="6:6" x14ac:dyDescent="0.3">
      <c r="F218" s="4"/>
    </row>
    <row r="219" spans="6:6" x14ac:dyDescent="0.3">
      <c r="F219" s="4"/>
    </row>
    <row r="220" spans="6:6" x14ac:dyDescent="0.3">
      <c r="F220" s="4"/>
    </row>
    <row r="221" spans="6:6" x14ac:dyDescent="0.3">
      <c r="F221" s="4"/>
    </row>
    <row r="222" spans="6:6" x14ac:dyDescent="0.3">
      <c r="F222" s="4"/>
    </row>
    <row r="223" spans="6:6" x14ac:dyDescent="0.3">
      <c r="F223" s="4"/>
    </row>
    <row r="224" spans="6:6" x14ac:dyDescent="0.3">
      <c r="F224" s="4"/>
    </row>
    <row r="225" spans="6:6" x14ac:dyDescent="0.3">
      <c r="F225" s="4"/>
    </row>
    <row r="226" spans="6:6" x14ac:dyDescent="0.3">
      <c r="F226" s="4"/>
    </row>
    <row r="227" spans="6:6" x14ac:dyDescent="0.3">
      <c r="F227" s="4"/>
    </row>
    <row r="228" spans="6:6" x14ac:dyDescent="0.3">
      <c r="F228" s="4"/>
    </row>
    <row r="229" spans="6:6" x14ac:dyDescent="0.3">
      <c r="F229" s="4"/>
    </row>
    <row r="230" spans="6:6" x14ac:dyDescent="0.3">
      <c r="F230" s="4"/>
    </row>
    <row r="231" spans="6:6" x14ac:dyDescent="0.3">
      <c r="F231" s="4"/>
    </row>
    <row r="232" spans="6:6" x14ac:dyDescent="0.3">
      <c r="F232" s="4"/>
    </row>
    <row r="233" spans="6:6" x14ac:dyDescent="0.3">
      <c r="F233" s="4"/>
    </row>
    <row r="234" spans="6:6" x14ac:dyDescent="0.3">
      <c r="F234" s="4"/>
    </row>
    <row r="235" spans="6:6" x14ac:dyDescent="0.3">
      <c r="F235" s="4"/>
    </row>
    <row r="236" spans="6:6" x14ac:dyDescent="0.3">
      <c r="F236" s="4"/>
    </row>
    <row r="237" spans="6:6" x14ac:dyDescent="0.3">
      <c r="F237" s="4"/>
    </row>
    <row r="238" spans="6:6" x14ac:dyDescent="0.3">
      <c r="F238" s="4"/>
    </row>
    <row r="239" spans="6:6" x14ac:dyDescent="0.3">
      <c r="F239" s="4"/>
    </row>
    <row r="240" spans="6:6" x14ac:dyDescent="0.3">
      <c r="F240" s="4"/>
    </row>
    <row r="241" spans="6:6" x14ac:dyDescent="0.3">
      <c r="F241" s="4"/>
    </row>
    <row r="242" spans="6:6" x14ac:dyDescent="0.3">
      <c r="F242" s="4"/>
    </row>
    <row r="243" spans="6:6" x14ac:dyDescent="0.3">
      <c r="F243" s="4"/>
    </row>
    <row r="244" spans="6:6" x14ac:dyDescent="0.3">
      <c r="F244" s="4"/>
    </row>
    <row r="245" spans="6:6" x14ac:dyDescent="0.3">
      <c r="F245" s="4"/>
    </row>
    <row r="246" spans="6:6" x14ac:dyDescent="0.3">
      <c r="F246" s="4"/>
    </row>
    <row r="247" spans="6:6" x14ac:dyDescent="0.3">
      <c r="F247" s="4"/>
    </row>
    <row r="248" spans="6:6" x14ac:dyDescent="0.3">
      <c r="F248" s="4"/>
    </row>
    <row r="249" spans="6:6" x14ac:dyDescent="0.3">
      <c r="F249" s="4"/>
    </row>
    <row r="250" spans="6:6" x14ac:dyDescent="0.3">
      <c r="F250" s="4"/>
    </row>
    <row r="251" spans="6:6" x14ac:dyDescent="0.3">
      <c r="F251" s="4"/>
    </row>
    <row r="252" spans="6:6" x14ac:dyDescent="0.3">
      <c r="F252" s="4"/>
    </row>
    <row r="253" spans="6:6" x14ac:dyDescent="0.3">
      <c r="F253" s="4"/>
    </row>
    <row r="254" spans="6:6" x14ac:dyDescent="0.3">
      <c r="F254" s="4"/>
    </row>
    <row r="255" spans="6:6" x14ac:dyDescent="0.3">
      <c r="F255" s="4"/>
    </row>
    <row r="256" spans="6:6" x14ac:dyDescent="0.3">
      <c r="F256" s="4"/>
    </row>
    <row r="257" spans="6:6" x14ac:dyDescent="0.3">
      <c r="F257" s="4"/>
    </row>
    <row r="258" spans="6:6" x14ac:dyDescent="0.3">
      <c r="F258" s="4"/>
    </row>
    <row r="259" spans="6:6" x14ac:dyDescent="0.3">
      <c r="F259" s="4"/>
    </row>
    <row r="260" spans="6:6" x14ac:dyDescent="0.3">
      <c r="F260" s="4"/>
    </row>
    <row r="261" spans="6:6" x14ac:dyDescent="0.3">
      <c r="F261" s="4"/>
    </row>
    <row r="262" spans="6:6" x14ac:dyDescent="0.3">
      <c r="F262" s="4"/>
    </row>
    <row r="263" spans="6:6" x14ac:dyDescent="0.3">
      <c r="F263" s="4"/>
    </row>
    <row r="264" spans="6:6" x14ac:dyDescent="0.3">
      <c r="F264" s="4"/>
    </row>
    <row r="265" spans="6:6" x14ac:dyDescent="0.3">
      <c r="F265" s="4"/>
    </row>
    <row r="266" spans="6:6" x14ac:dyDescent="0.3">
      <c r="F266" s="4"/>
    </row>
    <row r="267" spans="6:6" x14ac:dyDescent="0.3">
      <c r="F267" s="4"/>
    </row>
    <row r="268" spans="6:6" x14ac:dyDescent="0.3">
      <c r="F268" s="4"/>
    </row>
    <row r="269" spans="6:6" x14ac:dyDescent="0.3">
      <c r="F269" s="4"/>
    </row>
    <row r="270" spans="6:6" x14ac:dyDescent="0.3">
      <c r="F270" s="4"/>
    </row>
    <row r="271" spans="6:6" x14ac:dyDescent="0.3">
      <c r="F271" s="4"/>
    </row>
    <row r="272" spans="6:6" x14ac:dyDescent="0.3">
      <c r="F272" s="4"/>
    </row>
    <row r="273" spans="6:6" x14ac:dyDescent="0.3">
      <c r="F273" s="4"/>
    </row>
    <row r="274" spans="6:6" x14ac:dyDescent="0.3">
      <c r="F274" s="4"/>
    </row>
    <row r="275" spans="6:6" x14ac:dyDescent="0.3">
      <c r="F275" s="4"/>
    </row>
    <row r="276" spans="6:6" x14ac:dyDescent="0.3">
      <c r="F276" s="4"/>
    </row>
    <row r="277" spans="6:6" x14ac:dyDescent="0.3">
      <c r="F277" s="4"/>
    </row>
    <row r="278" spans="6:6" x14ac:dyDescent="0.3">
      <c r="F278" s="4"/>
    </row>
    <row r="279" spans="6:6" x14ac:dyDescent="0.3">
      <c r="F279" s="4"/>
    </row>
    <row r="280" spans="6:6" x14ac:dyDescent="0.3">
      <c r="F280" s="4"/>
    </row>
    <row r="281" spans="6:6" x14ac:dyDescent="0.3">
      <c r="F281" s="4"/>
    </row>
    <row r="282" spans="6:6" x14ac:dyDescent="0.3">
      <c r="F282" s="4"/>
    </row>
    <row r="283" spans="6:6" x14ac:dyDescent="0.3">
      <c r="F283" s="4"/>
    </row>
    <row r="284" spans="6:6" x14ac:dyDescent="0.3">
      <c r="F284" s="4"/>
    </row>
    <row r="285" spans="6:6" x14ac:dyDescent="0.3">
      <c r="F285" s="4"/>
    </row>
    <row r="286" spans="6:6" x14ac:dyDescent="0.3">
      <c r="F286" s="4"/>
    </row>
    <row r="287" spans="6:6" x14ac:dyDescent="0.3">
      <c r="F287" s="4"/>
    </row>
    <row r="288" spans="6:6" x14ac:dyDescent="0.3">
      <c r="F288" s="4"/>
    </row>
    <row r="289" spans="6:6" x14ac:dyDescent="0.3">
      <c r="F289" s="4"/>
    </row>
    <row r="290" spans="6:6" x14ac:dyDescent="0.3">
      <c r="F290" s="4"/>
    </row>
    <row r="291" spans="6:6" x14ac:dyDescent="0.3">
      <c r="F291" s="4"/>
    </row>
    <row r="292" spans="6:6" x14ac:dyDescent="0.3">
      <c r="F292" s="4"/>
    </row>
    <row r="293" spans="6:6" x14ac:dyDescent="0.3">
      <c r="F293" s="4"/>
    </row>
    <row r="294" spans="6:6" x14ac:dyDescent="0.3">
      <c r="F294" s="4"/>
    </row>
    <row r="295" spans="6:6" x14ac:dyDescent="0.3">
      <c r="F295" s="4"/>
    </row>
    <row r="296" spans="6:6" x14ac:dyDescent="0.3">
      <c r="F296" s="4"/>
    </row>
    <row r="297" spans="6:6" x14ac:dyDescent="0.3">
      <c r="F297" s="4"/>
    </row>
    <row r="298" spans="6:6" x14ac:dyDescent="0.3">
      <c r="F298" s="4"/>
    </row>
    <row r="299" spans="6:6" x14ac:dyDescent="0.3">
      <c r="F299" s="4"/>
    </row>
    <row r="300" spans="6:6" x14ac:dyDescent="0.3">
      <c r="F300" s="4"/>
    </row>
    <row r="301" spans="6:6" x14ac:dyDescent="0.3">
      <c r="F301" s="4"/>
    </row>
    <row r="302" spans="6:6" x14ac:dyDescent="0.3">
      <c r="F302" s="4"/>
    </row>
    <row r="303" spans="6:6" x14ac:dyDescent="0.3">
      <c r="F303" s="4"/>
    </row>
    <row r="304" spans="6:6" x14ac:dyDescent="0.3">
      <c r="F304" s="4"/>
    </row>
    <row r="305" spans="6:6" x14ac:dyDescent="0.3">
      <c r="F305" s="4"/>
    </row>
    <row r="306" spans="6:6" x14ac:dyDescent="0.3">
      <c r="F306" s="4"/>
    </row>
    <row r="307" spans="6:6" x14ac:dyDescent="0.3">
      <c r="F307" s="4"/>
    </row>
    <row r="308" spans="6:6" x14ac:dyDescent="0.3">
      <c r="F308" s="4"/>
    </row>
    <row r="309" spans="6:6" x14ac:dyDescent="0.3">
      <c r="F309" s="4"/>
    </row>
    <row r="310" spans="6:6" x14ac:dyDescent="0.3">
      <c r="F310" s="4"/>
    </row>
    <row r="311" spans="6:6" x14ac:dyDescent="0.3">
      <c r="F311" s="4"/>
    </row>
  </sheetData>
  <sheetProtection algorithmName="SHA-512" hashValue="WmZUA+uvEBimcmFovgi1lIv0VQDZOQPndzxfaORPB1+InGlT3vZZRHAsbOs4xZ3vjfNd91Q0XSM1peHJh8KGOg==" saltValue="CjHoR8Qz6SkUDVWqpicovg==" spinCount="100000" sheet="1" objects="1" scenarios="1"/>
  <mergeCells count="1">
    <mergeCell ref="F4:G4"/>
  </mergeCells>
  <pageMargins left="0.70866141732283472" right="0.70866141732283472" top="0.35433070866141736" bottom="0.35433070866141736" header="0.31496062992125984" footer="0.31496062992125984"/>
  <pageSetup paperSize="9" scale="5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SIJEČANJ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Šaina</dc:creator>
  <cp:lastModifiedBy>Klaudija</cp:lastModifiedBy>
  <cp:lastPrinted>2024-05-13T10:49:48Z</cp:lastPrinted>
  <dcterms:created xsi:type="dcterms:W3CDTF">2015-03-27T08:41:49Z</dcterms:created>
  <dcterms:modified xsi:type="dcterms:W3CDTF">2024-05-13T10:49:51Z</dcterms:modified>
</cp:coreProperties>
</file>