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\Desktop\2024\OBJAVA TROŠENJA\SVIBANJ\"/>
    </mc:Choice>
  </mc:AlternateContent>
  <xr:revisionPtr revIDLastSave="0" documentId="8_{1D8DC00C-8A86-49AC-99DF-3B2151EC22ED}" xr6:coauthVersionLast="47" xr6:coauthVersionMax="47" xr10:uidLastSave="{00000000-0000-0000-0000-000000000000}"/>
  <bookViews>
    <workbookView xWindow="-25320" yWindow="270" windowWidth="25440" windowHeight="15270" xr2:uid="{00000000-000D-0000-FFFF-FFFF00000000}"/>
  </bookViews>
  <sheets>
    <sheet name="SIJEČANJ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  <c r="E39" i="1"/>
  <c r="E45" i="1"/>
  <c r="E55" i="1"/>
  <c r="E68" i="1"/>
  <c r="E9" i="1"/>
  <c r="E23" i="1"/>
  <c r="E192" i="1"/>
  <c r="E191" i="1"/>
  <c r="E123" i="1"/>
  <c r="E82" i="1"/>
  <c r="E188" i="1"/>
  <c r="G179" i="1"/>
  <c r="E175" i="1"/>
  <c r="E153" i="1"/>
  <c r="E141" i="1"/>
  <c r="C139" i="1"/>
  <c r="C119" i="1"/>
  <c r="C109" i="1"/>
  <c r="C115" i="1"/>
  <c r="C111" i="1"/>
  <c r="C112" i="1"/>
  <c r="D52" i="1"/>
  <c r="D44" i="1"/>
  <c r="C44" i="1"/>
  <c r="C41" i="1"/>
  <c r="D36" i="1"/>
  <c r="C21" i="1"/>
  <c r="D14" i="1"/>
  <c r="C15" i="1"/>
  <c r="E137" i="1"/>
  <c r="E116" i="1" l="1"/>
  <c r="E162" i="1"/>
  <c r="E158" i="1"/>
  <c r="E28" i="1"/>
  <c r="E18" i="1"/>
  <c r="E195" i="1" l="1"/>
  <c r="E196" i="1" s="1"/>
</calcChain>
</file>

<file path=xl/sharedStrings.xml><?xml version="1.0" encoding="utf-8"?>
<sst xmlns="http://schemas.openxmlformats.org/spreadsheetml/2006/main" count="464" uniqueCount="299">
  <si>
    <t>Hrvatski telekom d.d.</t>
  </si>
  <si>
    <t>TIM d.o.o. Rijeka</t>
  </si>
  <si>
    <t>A1 Hrvatska d.o.o.</t>
  </si>
  <si>
    <t>Libukom Jurdani d.o.o. Jurdani</t>
  </si>
  <si>
    <t>ZABA - ZAGREBAČKA BANKA d.d.</t>
  </si>
  <si>
    <t>Studentski centar Rijeka</t>
  </si>
  <si>
    <t>Fakultet za menadžment u turizmu i ugostiteljstvu</t>
  </si>
  <si>
    <t>HP Hrvatska pošta</t>
  </si>
  <si>
    <t>ATAUCTUS d.o.o.</t>
  </si>
  <si>
    <t>3t.Cable d.o.o. Opatija</t>
  </si>
  <si>
    <t>STATUS d.o.o.</t>
  </si>
  <si>
    <t>Securitas Hrvatska d.o.o. Zagreb</t>
  </si>
  <si>
    <t>Trgovina Krk  Malinska</t>
  </si>
  <si>
    <t>NAZIV ISPLATITELJA: Fakultet za menadžment u turizmu i ugostiteljestvu, Opatija</t>
  </si>
  <si>
    <t>NAZIV PRIMATELJA</t>
  </si>
  <si>
    <t>OIB PRIMATELJA</t>
  </si>
  <si>
    <t>SJEDIŠTE</t>
  </si>
  <si>
    <t>VRSTA RASHODA</t>
  </si>
  <si>
    <t>Ukupno</t>
  </si>
  <si>
    <t>Opatija</t>
  </si>
  <si>
    <t>3221</t>
  </si>
  <si>
    <t>Uredski materijal i ostali materijalni rashodi</t>
  </si>
  <si>
    <t>Zagreb</t>
  </si>
  <si>
    <t>Rijeka</t>
  </si>
  <si>
    <t>Usluge telefona, pošte i prijevoza</t>
  </si>
  <si>
    <t>3231</t>
  </si>
  <si>
    <t>3232</t>
  </si>
  <si>
    <t>Usluge tekućeg i investicijskog održavanja</t>
  </si>
  <si>
    <t>3234</t>
  </si>
  <si>
    <t>Komunalne usluge</t>
  </si>
  <si>
    <t>Zakupnine i najamnine</t>
  </si>
  <si>
    <t>Intelektualne i osobne usluge</t>
  </si>
  <si>
    <t>Računalne usluge</t>
  </si>
  <si>
    <t>3235</t>
  </si>
  <si>
    <t>3237</t>
  </si>
  <si>
    <t>Pula</t>
  </si>
  <si>
    <t>Ostale usluge</t>
  </si>
  <si>
    <t>3239</t>
  </si>
  <si>
    <t>Reprezentacija</t>
  </si>
  <si>
    <t>Malinska</t>
  </si>
  <si>
    <t>3293</t>
  </si>
  <si>
    <t>3295</t>
  </si>
  <si>
    <t>Usluge banaka</t>
  </si>
  <si>
    <t>3431</t>
  </si>
  <si>
    <t>Pristojbe i naknade</t>
  </si>
  <si>
    <t>3111</t>
  </si>
  <si>
    <t>Plaće za redovan rad</t>
  </si>
  <si>
    <t>3121</t>
  </si>
  <si>
    <t>3132</t>
  </si>
  <si>
    <t>3211</t>
  </si>
  <si>
    <t>Ostali rashodi za zaposlene</t>
  </si>
  <si>
    <t>Dorinosi za zdravstveno osiguranje</t>
  </si>
  <si>
    <t>Službena putovanja</t>
  </si>
  <si>
    <t>Jurdani</t>
  </si>
  <si>
    <t>Knjige</t>
  </si>
  <si>
    <t>FINA Zagreb</t>
  </si>
  <si>
    <t>3238</t>
  </si>
  <si>
    <t>3299</t>
  </si>
  <si>
    <t>Ostali nespomenuti rashodi</t>
  </si>
  <si>
    <t>3294</t>
  </si>
  <si>
    <t>Članarine</t>
  </si>
  <si>
    <t>Usavršavanja zaposlenika</t>
  </si>
  <si>
    <t>3213</t>
  </si>
  <si>
    <t>Viškovo</t>
  </si>
  <si>
    <t>Sveukupno</t>
  </si>
  <si>
    <t>Način objave - ukupni iznos po primatelju</t>
  </si>
  <si>
    <t xml:space="preserve">Energija </t>
  </si>
  <si>
    <t>HEP Opskrba d.o.o. Zagreb</t>
  </si>
  <si>
    <t>INA industrija nafte d.d.</t>
  </si>
  <si>
    <t>Čavle</t>
  </si>
  <si>
    <t>Netcom d.o.o.</t>
  </si>
  <si>
    <t>Klaster zdravstvenog turizma Kvarnera</t>
  </si>
  <si>
    <t>Matulji</t>
  </si>
  <si>
    <t>Seminari, savjetovanja</t>
  </si>
  <si>
    <t>Materijal i dijelovi za tekuće i investicijsko održavanje</t>
  </si>
  <si>
    <t>Adrialift d.o.o.</t>
  </si>
  <si>
    <t>Usluge promidžbe</t>
  </si>
  <si>
    <t>3233</t>
  </si>
  <si>
    <t>DMD promocija d.o.o.</t>
  </si>
  <si>
    <t>Agencija za komercijalnu djelatnost d.o.o.</t>
  </si>
  <si>
    <t>B Elektronika d.o.o. Rijeka</t>
  </si>
  <si>
    <t>Premije osiguranja</t>
  </si>
  <si>
    <t>Grad Opatija</t>
  </si>
  <si>
    <t>Euroherc osiguranje d.d.</t>
  </si>
  <si>
    <t>Blato 1902 d.d.</t>
  </si>
  <si>
    <t>3292</t>
  </si>
  <si>
    <t>GDPR</t>
  </si>
  <si>
    <t>Blato</t>
  </si>
  <si>
    <t>57807962737</t>
  </si>
  <si>
    <t>58843087891</t>
  </si>
  <si>
    <t>36856415212</t>
  </si>
  <si>
    <t>42961482220</t>
  </si>
  <si>
    <t>06144393646</t>
  </si>
  <si>
    <t>19388962847</t>
  </si>
  <si>
    <t>99455464348</t>
  </si>
  <si>
    <t>68419124305</t>
  </si>
  <si>
    <t>Orelj d.o.o. Opatija</t>
  </si>
  <si>
    <t>Vereno, Opatija</t>
  </si>
  <si>
    <t>Poreč</t>
  </si>
  <si>
    <t>Studentski centar Pula</t>
  </si>
  <si>
    <t>Ris d.o.o.</t>
  </si>
  <si>
    <t>Kastav</t>
  </si>
  <si>
    <t>Sveučilišna knjižnica Rijeka</t>
  </si>
  <si>
    <t>15573308024</t>
  </si>
  <si>
    <t>LRH LIBURNIA RIVIERA HOTELI  d.d.</t>
  </si>
  <si>
    <t>Lovran</t>
  </si>
  <si>
    <t>62171880268</t>
  </si>
  <si>
    <t>51873885410</t>
  </si>
  <si>
    <t>63288148995</t>
  </si>
  <si>
    <t>84122581314</t>
  </si>
  <si>
    <t>77917801452</t>
  </si>
  <si>
    <t>PREM PROPAGANDA</t>
  </si>
  <si>
    <t>94053615456</t>
  </si>
  <si>
    <t>48450888776</t>
  </si>
  <si>
    <t>22694857747</t>
  </si>
  <si>
    <t>57149756473</t>
  </si>
  <si>
    <t>50090625176</t>
  </si>
  <si>
    <t>Dorjan Cindrić</t>
  </si>
  <si>
    <t>Adriano Požarić</t>
  </si>
  <si>
    <t>Donatela Dekanić</t>
  </si>
  <si>
    <t>Maja Šimunić</t>
  </si>
  <si>
    <t>Frane Skoblar</t>
  </si>
  <si>
    <t>Vlaho Mihač</t>
  </si>
  <si>
    <t>Bruno Ćorić</t>
  </si>
  <si>
    <t>Tina Šegota</t>
  </si>
  <si>
    <t>K.G.MEDIA d.o.o.</t>
  </si>
  <si>
    <t>Isplate sredstava za razdoblje svibanj 2024. godine</t>
  </si>
  <si>
    <t>VIMAL AKADEMIJA - UDRUGA</t>
  </si>
  <si>
    <t>65818056665</t>
  </si>
  <si>
    <t>MAASTRICHT UNIVESRSIY, NL</t>
  </si>
  <si>
    <t>Bon-ton d.o.o.</t>
  </si>
  <si>
    <t>Foto Kurti</t>
  </si>
  <si>
    <t>Harta d.o.o.</t>
  </si>
  <si>
    <t>Makromikro gpupa d.o.o.</t>
  </si>
  <si>
    <t>52931027628</t>
  </si>
  <si>
    <t>08601131792</t>
  </si>
  <si>
    <t>59072650925</t>
  </si>
  <si>
    <t>50467974870</t>
  </si>
  <si>
    <t>Trgovina Krk d.o.o.</t>
  </si>
  <si>
    <t>Bauhaus k.d.</t>
  </si>
  <si>
    <t>83200237288</t>
  </si>
  <si>
    <t>Osijek</t>
  </si>
  <si>
    <t>13272136326</t>
  </si>
  <si>
    <t>Vodnjan</t>
  </si>
  <si>
    <t>Popovača</t>
  </si>
  <si>
    <t>Materijal i sirovine</t>
  </si>
  <si>
    <t>Sitni inventar</t>
  </si>
  <si>
    <t>49442761457</t>
  </si>
  <si>
    <t>LUXE moda j.d.o.o.</t>
  </si>
  <si>
    <t>A2B EXPRESS logistika</t>
  </si>
  <si>
    <t>54655542852</t>
  </si>
  <si>
    <t>MISCOM d.o.o.</t>
  </si>
  <si>
    <t>TIM d.o.o.</t>
  </si>
  <si>
    <t>66942768272</t>
  </si>
  <si>
    <t>56183565593</t>
  </si>
  <si>
    <t>60611404518</t>
  </si>
  <si>
    <t>77955797727</t>
  </si>
  <si>
    <t>99964711951</t>
  </si>
  <si>
    <t>Velika Gorica</t>
  </si>
  <si>
    <t>Zabok</t>
  </si>
  <si>
    <t>IP reklamni studio</t>
  </si>
  <si>
    <t>LALINA, obrt az dizajn</t>
  </si>
  <si>
    <t>TOBII AB</t>
  </si>
  <si>
    <t>Švedska</t>
  </si>
  <si>
    <t>Instatext d.o.o.</t>
  </si>
  <si>
    <t>Slovenija</t>
  </si>
  <si>
    <t>Feel d.o.o.</t>
  </si>
  <si>
    <t>Provitalis d.o.o.</t>
  </si>
  <si>
    <t>Žminj</t>
  </si>
  <si>
    <t>91174925597</t>
  </si>
  <si>
    <t>SI64492923</t>
  </si>
  <si>
    <t>11857024889</t>
  </si>
  <si>
    <t>Idea to projekt d.o.o.</t>
  </si>
  <si>
    <t>Bribir</t>
  </si>
  <si>
    <t>13579483013</t>
  </si>
  <si>
    <t>Građevinski fakultet Rijeka</t>
  </si>
  <si>
    <t>Kupuj online</t>
  </si>
  <si>
    <t>Cres</t>
  </si>
  <si>
    <t>33537012235</t>
  </si>
  <si>
    <t>Kostrena</t>
  </si>
  <si>
    <t>Tiskara i grafika Viškovo</t>
  </si>
  <si>
    <t>50311772311</t>
  </si>
  <si>
    <t>53472946622</t>
  </si>
  <si>
    <t>45613787772</t>
  </si>
  <si>
    <t>37048074770</t>
  </si>
  <si>
    <t>84241711093</t>
  </si>
  <si>
    <t>79643690725</t>
  </si>
  <si>
    <t>19819724166</t>
  </si>
  <si>
    <t>52564029533</t>
  </si>
  <si>
    <t>09747956682</t>
  </si>
  <si>
    <t>MALI RAJ OPATIJA</t>
  </si>
  <si>
    <t>83292250774</t>
  </si>
  <si>
    <t>52846613956</t>
  </si>
  <si>
    <t>43767699965</t>
  </si>
  <si>
    <t>50005413027</t>
  </si>
  <si>
    <t>38016445738</t>
  </si>
  <si>
    <t>HGK HRVATSKA GOSPODARSKA KOMORA</t>
  </si>
  <si>
    <t>85167032587</t>
  </si>
  <si>
    <t>17443901649</t>
  </si>
  <si>
    <t>HRVATSKA RADIOTELEVIZIJA HRT ZAGREB</t>
  </si>
  <si>
    <t>78796880101</t>
  </si>
  <si>
    <t>78759188952</t>
  </si>
  <si>
    <t>POLJOPRIVREDNA ZADRUGA LOZNATI</t>
  </si>
  <si>
    <t>96540117627</t>
  </si>
  <si>
    <t>50329598386</t>
  </si>
  <si>
    <t>36201212847</t>
  </si>
  <si>
    <t>Krk</t>
  </si>
  <si>
    <t>Vodice</t>
  </si>
  <si>
    <t>Svetivičenat</t>
  </si>
  <si>
    <t>Tehnopaneli d.o.o.</t>
  </si>
  <si>
    <t>4227</t>
  </si>
  <si>
    <t>4241</t>
  </si>
  <si>
    <t>22473413844</t>
  </si>
  <si>
    <t>66445126397</t>
  </si>
  <si>
    <t>52229686349</t>
  </si>
  <si>
    <t>30641829498</t>
  </si>
  <si>
    <t>SUPERKNJIŽARA ZAGREB</t>
  </si>
  <si>
    <t>65638061875</t>
  </si>
  <si>
    <t>94443043935</t>
  </si>
  <si>
    <t>70806277753</t>
  </si>
  <si>
    <t>Punat</t>
  </si>
  <si>
    <t>MALI RAJ Opatija</t>
  </si>
  <si>
    <t>METRO CASH&amp;CARRY d.o.o.</t>
  </si>
  <si>
    <t>REGO-GRADNJA d.o.o.</t>
  </si>
  <si>
    <t>Croatia osiguranje d.d.</t>
  </si>
  <si>
    <t>IDEO PLAN d.o.o.</t>
  </si>
  <si>
    <t>ARRIVA (AUTOTRANS) d.d.</t>
  </si>
  <si>
    <t>ID CONSULTING d.o.o.</t>
  </si>
  <si>
    <t>Damir Balenović</t>
  </si>
  <si>
    <t>Domagoj Tramontana</t>
  </si>
  <si>
    <t>Olja Munitlak Ivanković</t>
  </si>
  <si>
    <t>Irena Ateljević</t>
  </si>
  <si>
    <t>Berta Ferrer-Rosell</t>
  </si>
  <si>
    <t>Andre Rauch</t>
  </si>
  <si>
    <t>Marina Srbljanin</t>
  </si>
  <si>
    <t>Maya Ivanova</t>
  </si>
  <si>
    <t>Rudi Grula</t>
  </si>
  <si>
    <t>Roberto Levak</t>
  </si>
  <si>
    <t>Maša Dunatov</t>
  </si>
  <si>
    <t>Flavio Gregorović</t>
  </si>
  <si>
    <t>Meri Vidulin</t>
  </si>
  <si>
    <t>Tihomir Nikolaš</t>
  </si>
  <si>
    <t>Daniela Soldić Frleta</t>
  </si>
  <si>
    <t>Dora Smolčić Jurdana</t>
  </si>
  <si>
    <t>Ines Milohnić</t>
  </si>
  <si>
    <t>Marina Perišić Prodan</t>
  </si>
  <si>
    <t>Christian Stipanović</t>
  </si>
  <si>
    <t>Kristijan Ležaić</t>
  </si>
  <si>
    <t>Sandra Barač Miftarević</t>
  </si>
  <si>
    <t>Robertino Antić</t>
  </si>
  <si>
    <t>Bojan Hodap</t>
  </si>
  <si>
    <t>Greta Krešić</t>
  </si>
  <si>
    <t>Zvonimira Šverko Grdić</t>
  </si>
  <si>
    <t>Elena Rudan</t>
  </si>
  <si>
    <t>Vlastimir Ivančić</t>
  </si>
  <si>
    <t>Marija Vukelić</t>
  </si>
  <si>
    <t>Valentina Bacola</t>
  </si>
  <si>
    <t>Nataša Radešić</t>
  </si>
  <si>
    <t>MEDITEL USLUGE d.o.o.</t>
  </si>
  <si>
    <t>ZAGORJE DIGITAL d.o.o.</t>
  </si>
  <si>
    <t>ZAGORSKI LIST d.o.o.</t>
  </si>
  <si>
    <t>SOLDERED ELECTRONICS d.o.o.</t>
  </si>
  <si>
    <t>B ELEKTRONIKA d.o.o.</t>
  </si>
  <si>
    <t>Nizozemska</t>
  </si>
  <si>
    <t>SE5566139654</t>
  </si>
  <si>
    <t>Hrvatska udruga turisitčkih novinara i pisaca o turizmu</t>
  </si>
  <si>
    <t>Paula Petrinec</t>
  </si>
  <si>
    <t>Val Prelčić Vuković</t>
  </si>
  <si>
    <t>MAXDEA Software USA</t>
  </si>
  <si>
    <t>USA</t>
  </si>
  <si>
    <t>CROMATOURS d.o.o.</t>
  </si>
  <si>
    <t>DINO BUS d.o.o.</t>
  </si>
  <si>
    <t>BRUNAC d.o.o.</t>
  </si>
  <si>
    <t>MILENIJ HOTELI d.o.o.</t>
  </si>
  <si>
    <t>OLYMPIA VODICE d.d.</t>
  </si>
  <si>
    <t>SAVIČENTA d.o.o.</t>
  </si>
  <si>
    <t>DOBRA KNJIGA d.o.o.</t>
  </si>
  <si>
    <t>MATE d.o.o.</t>
  </si>
  <si>
    <t>POSLOVNA UČINKOVITOST d.o.o.</t>
  </si>
  <si>
    <t>SIGNETA d.o.o.</t>
  </si>
  <si>
    <t>UPI-2M PLUS d.o.o.</t>
  </si>
  <si>
    <t>M.E.P. d.o.o.</t>
  </si>
  <si>
    <t>NL003475268B01</t>
  </si>
  <si>
    <t>SI71633065</t>
  </si>
  <si>
    <t>UP faculty of management , Slovenija</t>
  </si>
  <si>
    <t>UPUHH - UDRUGA PODUZETNIKA U HOTELIJERSTVU Hrvatske</t>
  </si>
  <si>
    <t>VALAMAR RIVIERA d.d.</t>
  </si>
  <si>
    <t>Svijet biljaka d.o.o.</t>
  </si>
  <si>
    <t>CONTEXT obrt za prevoditeljske usluge</t>
  </si>
  <si>
    <t>Stemwise d.o.o.</t>
  </si>
  <si>
    <t>Pravni fakultet Rijeka</t>
  </si>
  <si>
    <t>MARINA Punat d.o.o.</t>
  </si>
  <si>
    <t>"G R G A" trgovački obrt</t>
  </si>
  <si>
    <t>Kaokakao global d.o.o.</t>
  </si>
  <si>
    <t>Cvjećarstvo JURETIĆ</t>
  </si>
  <si>
    <t>MPP obrt</t>
  </si>
  <si>
    <t>RUTA WOOL &amp; DESIGN obrt</t>
  </si>
  <si>
    <t>PREM PROPAGANDA obrt</t>
  </si>
  <si>
    <t>NASTAVNI ZAVOD za javno zdravstvo PGŽ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</si>
</sst>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color rgb="FF424242"/>
      <name val="Arial Narrow"/>
      <family val="2"/>
    </font>
    <font>
      <sz val="10"/>
      <color rgb="FF40404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1" quotePrefix="1" applyFont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43" fontId="3" fillId="0" borderId="2" xfId="1" quotePrefix="1" applyFont="1" applyBorder="1" applyAlignment="1">
      <alignment horizontal="center"/>
    </xf>
    <xf numFmtId="43" fontId="3" fillId="0" borderId="0" xfId="1" quotePrefix="1" applyFont="1" applyBorder="1" applyAlignment="1">
      <alignment horizontal="center"/>
    </xf>
    <xf numFmtId="0" fontId="4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5" fillId="0" borderId="2" xfId="2" applyFont="1" applyBorder="1" applyAlignment="1">
      <alignment horizontal="left" vertical="center" wrapText="1"/>
    </xf>
    <xf numFmtId="43" fontId="4" fillId="0" borderId="0" xfId="2" applyNumberFormat="1" applyFont="1" applyBorder="1" applyAlignment="1">
      <alignment horizontal="left" vertical="center" wrapText="1"/>
    </xf>
    <xf numFmtId="43" fontId="0" fillId="0" borderId="0" xfId="0" applyNumberFormat="1"/>
    <xf numFmtId="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0" xfId="1" quotePrefix="1" applyFont="1" applyBorder="1" applyAlignment="1">
      <alignment horizontal="center"/>
    </xf>
    <xf numFmtId="0" fontId="5" fillId="0" borderId="0" xfId="2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1" quotePrefix="1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" fontId="6" fillId="0" borderId="0" xfId="0" applyNumberFormat="1" applyFont="1"/>
    <xf numFmtId="4" fontId="0" fillId="0" borderId="0" xfId="0" applyNumberFormat="1" applyAlignment="1">
      <alignment horizontal="right"/>
    </xf>
    <xf numFmtId="43" fontId="6" fillId="0" borderId="2" xfId="1" applyFont="1" applyBorder="1" applyAlignment="1">
      <alignment horizontal="right"/>
    </xf>
    <xf numFmtId="43" fontId="6" fillId="0" borderId="0" xfId="1" applyFont="1" applyAlignment="1">
      <alignment horizontal="right"/>
    </xf>
    <xf numFmtId="0" fontId="7" fillId="0" borderId="2" xfId="0" applyFont="1" applyBorder="1" applyAlignment="1">
      <alignment horizontal="center"/>
    </xf>
    <xf numFmtId="0" fontId="8" fillId="0" borderId="2" xfId="2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43" fontId="7" fillId="0" borderId="0" xfId="1" quotePrefix="1" applyFont="1" applyAlignment="1">
      <alignment horizontal="center"/>
    </xf>
    <xf numFmtId="0" fontId="8" fillId="0" borderId="0" xfId="2" applyFont="1" applyBorder="1" applyAlignment="1">
      <alignment horizontal="left" vertical="center" wrapText="1"/>
    </xf>
    <xf numFmtId="43" fontId="7" fillId="0" borderId="0" xfId="1" applyFont="1" applyAlignment="1">
      <alignment horizontal="center"/>
    </xf>
    <xf numFmtId="43" fontId="7" fillId="0" borderId="2" xfId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43" fontId="6" fillId="3" borderId="0" xfId="1" applyFont="1" applyFill="1" applyAlignment="1">
      <alignment horizontal="right"/>
    </xf>
    <xf numFmtId="43" fontId="6" fillId="2" borderId="3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3" borderId="0" xfId="0" applyFont="1" applyFill="1" applyAlignment="1">
      <alignment horizontal="left"/>
    </xf>
    <xf numFmtId="4" fontId="6" fillId="0" borderId="2" xfId="0" applyNumberFormat="1" applyFont="1" applyBorder="1"/>
    <xf numFmtId="0" fontId="0" fillId="0" borderId="0" xfId="0" applyAlignment="1">
      <alignment horizontal="left"/>
    </xf>
    <xf numFmtId="4" fontId="6" fillId="0" borderId="0" xfId="0" applyNumberFormat="1" applyFont="1" applyBorder="1" applyAlignment="1">
      <alignment horizontal="right"/>
    </xf>
    <xf numFmtId="43" fontId="7" fillId="0" borderId="2" xfId="1" quotePrefix="1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3" fillId="0" borderId="2" xfId="0" applyNumberFormat="1" applyFont="1" applyBorder="1"/>
    <xf numFmtId="0" fontId="6" fillId="2" borderId="1" xfId="0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2" xfId="0" quotePrefix="1" applyNumberFormat="1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3" fontId="3" fillId="0" borderId="0" xfId="1" applyFont="1" applyAlignment="1">
      <alignment horizontal="right"/>
    </xf>
  </cellXfs>
  <cellStyles count="3">
    <cellStyle name="Comma" xfId="1" builtinId="3"/>
    <cellStyle name="Normal" xfId="0" builtinId="0"/>
    <cellStyle name="Obično_List4" xfId="2" xr:uid="{F2E6192A-C1F1-4AA4-B53E-06D55FC9A9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audija/Downloads/JAV_OBJ_18-06-2024_10-12-3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audija/Downloads/KTO_KART_18-06-2024_11-49-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2">
          <cell r="C22" t="str">
            <v>71642207963</v>
          </cell>
        </row>
        <row r="30">
          <cell r="C30" t="str">
            <v>26187994862</v>
          </cell>
        </row>
        <row r="53">
          <cell r="C53" t="str">
            <v>92037849504</v>
          </cell>
        </row>
        <row r="67">
          <cell r="C67" t="str">
            <v>35660300664</v>
          </cell>
        </row>
        <row r="68">
          <cell r="C68" t="str">
            <v>20860092644</v>
          </cell>
        </row>
        <row r="81">
          <cell r="C81" t="str">
            <v>60186252821</v>
          </cell>
        </row>
        <row r="99">
          <cell r="C99" t="str">
            <v>65230358232</v>
          </cell>
        </row>
        <row r="133">
          <cell r="C133" t="str">
            <v>75697521276</v>
          </cell>
        </row>
        <row r="142">
          <cell r="G142" t="str">
            <v>Uređaji, strojevi i oprema za ostale namjen</v>
          </cell>
        </row>
        <row r="144">
          <cell r="C144" t="str">
            <v>48450888776</v>
          </cell>
        </row>
        <row r="149">
          <cell r="C149" t="str">
            <v>66548420466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9">
          <cell r="L39">
            <v>7599.85</v>
          </cell>
        </row>
        <row r="47">
          <cell r="L47">
            <v>441.44</v>
          </cell>
        </row>
        <row r="58">
          <cell r="L58">
            <v>10000.75</v>
          </cell>
        </row>
        <row r="94">
          <cell r="N94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59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11" sqref="B11"/>
    </sheetView>
  </sheetViews>
  <sheetFormatPr defaultRowHeight="16.5" x14ac:dyDescent="0.3"/>
  <cols>
    <col min="1" max="1" width="3" customWidth="1"/>
    <col min="2" max="2" width="51.5703125" style="6" customWidth="1"/>
    <col min="3" max="3" width="19" style="24" customWidth="1"/>
    <col min="4" max="4" width="18.42578125" style="2" customWidth="1"/>
    <col min="5" max="5" width="15.5703125" style="37" customWidth="1"/>
    <col min="6" max="6" width="11" style="2" customWidth="1"/>
    <col min="7" max="7" width="35.140625" style="6" customWidth="1"/>
    <col min="9" max="9" width="11.28515625" bestFit="1" customWidth="1"/>
    <col min="10" max="10" width="10.140625" bestFit="1" customWidth="1"/>
  </cols>
  <sheetData>
    <row r="1" spans="2:7" x14ac:dyDescent="0.3">
      <c r="B1" s="6" t="s">
        <v>13</v>
      </c>
    </row>
    <row r="2" spans="2:7" x14ac:dyDescent="0.3">
      <c r="B2" s="6" t="s">
        <v>126</v>
      </c>
    </row>
    <row r="4" spans="2:7" ht="39.75" x14ac:dyDescent="0.3">
      <c r="B4" s="57" t="s">
        <v>14</v>
      </c>
      <c r="C4" s="69" t="s">
        <v>15</v>
      </c>
      <c r="D4" s="8" t="s">
        <v>16</v>
      </c>
      <c r="E4" s="55" t="s">
        <v>65</v>
      </c>
      <c r="F4" s="64" t="s">
        <v>17</v>
      </c>
      <c r="G4" s="65"/>
    </row>
    <row r="5" spans="2:7" x14ac:dyDescent="0.3">
      <c r="E5" s="49"/>
    </row>
    <row r="6" spans="2:7" x14ac:dyDescent="0.3">
      <c r="B6" s="16" t="s">
        <v>127</v>
      </c>
      <c r="C6" s="51" t="s">
        <v>128</v>
      </c>
      <c r="D6" s="9" t="s">
        <v>144</v>
      </c>
      <c r="E6" s="62">
        <v>1250</v>
      </c>
      <c r="F6" s="24">
        <v>3213</v>
      </c>
      <c r="G6" s="28" t="s">
        <v>73</v>
      </c>
    </row>
    <row r="7" spans="2:7" ht="15.75" customHeight="1" x14ac:dyDescent="0.3">
      <c r="B7" s="6" t="s">
        <v>129</v>
      </c>
      <c r="C7" s="73" t="s">
        <v>282</v>
      </c>
      <c r="D7" s="2" t="s">
        <v>263</v>
      </c>
      <c r="E7" s="27">
        <v>699</v>
      </c>
      <c r="F7" s="24"/>
      <c r="G7" s="28"/>
    </row>
    <row r="8" spans="2:7" ht="16.5" customHeight="1" x14ac:dyDescent="0.3">
      <c r="B8" s="7" t="s">
        <v>284</v>
      </c>
      <c r="C8" s="30" t="s">
        <v>283</v>
      </c>
      <c r="D8" s="10" t="s">
        <v>165</v>
      </c>
      <c r="E8" s="32">
        <v>390</v>
      </c>
      <c r="F8" s="30"/>
      <c r="G8" s="33"/>
    </row>
    <row r="9" spans="2:7" x14ac:dyDescent="0.3">
      <c r="B9" s="6" t="s">
        <v>18</v>
      </c>
      <c r="E9" s="37">
        <f>SUM(E6:E8)</f>
        <v>2339</v>
      </c>
      <c r="F9" s="24"/>
      <c r="G9" s="28"/>
    </row>
    <row r="10" spans="2:7" x14ac:dyDescent="0.3">
      <c r="F10" s="24"/>
      <c r="G10" s="28"/>
    </row>
    <row r="11" spans="2:7" x14ac:dyDescent="0.3">
      <c r="B11" s="6" t="s">
        <v>130</v>
      </c>
      <c r="C11" s="24" t="s">
        <v>134</v>
      </c>
      <c r="D11" s="2" t="s">
        <v>22</v>
      </c>
      <c r="E11" s="27">
        <v>609</v>
      </c>
      <c r="F11" s="25" t="s">
        <v>20</v>
      </c>
      <c r="G11" s="26" t="s">
        <v>21</v>
      </c>
    </row>
    <row r="12" spans="2:7" x14ac:dyDescent="0.3">
      <c r="B12" s="6" t="s">
        <v>131</v>
      </c>
      <c r="C12" s="24" t="s">
        <v>135</v>
      </c>
      <c r="D12" s="2" t="s">
        <v>19</v>
      </c>
      <c r="E12" s="27">
        <v>14</v>
      </c>
      <c r="F12" s="25"/>
      <c r="G12" s="26"/>
    </row>
    <row r="13" spans="2:7" x14ac:dyDescent="0.3">
      <c r="B13" s="6" t="s">
        <v>132</v>
      </c>
      <c r="C13" s="24" t="s">
        <v>136</v>
      </c>
      <c r="D13" s="2" t="s">
        <v>101</v>
      </c>
      <c r="E13" s="27">
        <v>531.25</v>
      </c>
      <c r="F13" s="25"/>
      <c r="G13" s="26"/>
    </row>
    <row r="14" spans="2:7" x14ac:dyDescent="0.3">
      <c r="B14" s="6" t="s">
        <v>133</v>
      </c>
      <c r="C14" s="24" t="s">
        <v>137</v>
      </c>
      <c r="D14" s="2" t="str">
        <f>+D11</f>
        <v>Zagreb</v>
      </c>
      <c r="E14" s="27">
        <v>1220.4000000000001</v>
      </c>
      <c r="F14" s="25"/>
      <c r="G14" s="26"/>
    </row>
    <row r="15" spans="2:7" x14ac:dyDescent="0.3">
      <c r="B15" s="6" t="s">
        <v>138</v>
      </c>
      <c r="C15" s="24" t="str">
        <f>+[1]Sheet1!$C$149</f>
        <v>66548420466</v>
      </c>
      <c r="D15" s="2" t="s">
        <v>39</v>
      </c>
      <c r="E15" s="27">
        <v>183.64</v>
      </c>
      <c r="F15" s="25"/>
      <c r="G15" s="26"/>
    </row>
    <row r="16" spans="2:7" x14ac:dyDescent="0.3">
      <c r="B16" s="6" t="s">
        <v>96</v>
      </c>
      <c r="C16" s="24" t="s">
        <v>106</v>
      </c>
      <c r="D16" s="2" t="s">
        <v>19</v>
      </c>
      <c r="E16" s="27">
        <v>22.75</v>
      </c>
      <c r="F16" s="24"/>
      <c r="G16" s="28"/>
    </row>
    <row r="17" spans="2:7" x14ac:dyDescent="0.3">
      <c r="B17" s="7" t="s">
        <v>79</v>
      </c>
      <c r="C17" s="30" t="s">
        <v>89</v>
      </c>
      <c r="D17" s="10" t="s">
        <v>22</v>
      </c>
      <c r="E17" s="36">
        <v>11.7</v>
      </c>
      <c r="F17" s="31"/>
      <c r="G17" s="19"/>
    </row>
    <row r="18" spans="2:7" x14ac:dyDescent="0.3">
      <c r="B18" s="6" t="s">
        <v>18</v>
      </c>
      <c r="E18" s="37">
        <f>SUM(E10:E17)</f>
        <v>2592.7399999999998</v>
      </c>
      <c r="F18" s="24"/>
      <c r="G18" s="28"/>
    </row>
    <row r="19" spans="2:7" x14ac:dyDescent="0.3">
      <c r="F19" s="24"/>
      <c r="G19" s="28"/>
    </row>
    <row r="20" spans="2:7" x14ac:dyDescent="0.3">
      <c r="B20" s="6" t="s">
        <v>287</v>
      </c>
      <c r="C20" s="24" t="s">
        <v>142</v>
      </c>
      <c r="D20" s="2" t="s">
        <v>143</v>
      </c>
      <c r="E20" s="27">
        <v>345.81</v>
      </c>
      <c r="F20" s="24">
        <v>3222</v>
      </c>
      <c r="G20" s="28" t="s">
        <v>145</v>
      </c>
    </row>
    <row r="21" spans="2:7" x14ac:dyDescent="0.3">
      <c r="B21" s="6" t="s">
        <v>139</v>
      </c>
      <c r="C21" s="24" t="str">
        <f>+[1]Sheet1!$C$22</f>
        <v>71642207963</v>
      </c>
      <c r="D21" s="2" t="s">
        <v>22</v>
      </c>
      <c r="E21" s="27">
        <v>1467.68</v>
      </c>
      <c r="F21" s="24"/>
      <c r="G21" s="28"/>
    </row>
    <row r="22" spans="2:7" x14ac:dyDescent="0.3">
      <c r="B22" s="7" t="s">
        <v>261</v>
      </c>
      <c r="C22" s="30" t="s">
        <v>140</v>
      </c>
      <c r="D22" s="10" t="s">
        <v>141</v>
      </c>
      <c r="E22" s="32">
        <v>181.54</v>
      </c>
      <c r="F22" s="30"/>
      <c r="G22" s="33"/>
    </row>
    <row r="23" spans="2:7" x14ac:dyDescent="0.3">
      <c r="E23" s="37">
        <f>SUM(E20:E22)</f>
        <v>1995.03</v>
      </c>
      <c r="F23" s="24"/>
      <c r="G23" s="28"/>
    </row>
    <row r="24" spans="2:7" x14ac:dyDescent="0.3">
      <c r="F24" s="24"/>
      <c r="G24" s="28"/>
    </row>
    <row r="25" spans="2:7" x14ac:dyDescent="0.3">
      <c r="B25" s="6" t="s">
        <v>67</v>
      </c>
      <c r="C25" s="24">
        <v>63073332379</v>
      </c>
      <c r="D25" s="2" t="s">
        <v>22</v>
      </c>
      <c r="E25" s="27">
        <v>2669.05</v>
      </c>
      <c r="F25" s="24">
        <v>3223</v>
      </c>
      <c r="G25" s="28" t="s">
        <v>66</v>
      </c>
    </row>
    <row r="26" spans="2:7" x14ac:dyDescent="0.3">
      <c r="B26" s="6" t="s">
        <v>68</v>
      </c>
      <c r="C26" s="24">
        <v>27759560625</v>
      </c>
      <c r="D26" s="2" t="s">
        <v>22</v>
      </c>
      <c r="E26" s="27">
        <v>448.01</v>
      </c>
      <c r="F26" s="24"/>
      <c r="G26" s="28"/>
    </row>
    <row r="27" spans="2:7" ht="2.25" customHeight="1" x14ac:dyDescent="0.3">
      <c r="B27" s="7"/>
      <c r="C27" s="30"/>
      <c r="D27" s="10"/>
      <c r="E27" s="32"/>
      <c r="F27" s="30"/>
      <c r="G27" s="33"/>
    </row>
    <row r="28" spans="2:7" x14ac:dyDescent="0.3">
      <c r="B28" s="6" t="s">
        <v>18</v>
      </c>
      <c r="E28" s="37">
        <f>SUM(E25:E27)</f>
        <v>3117.0600000000004</v>
      </c>
      <c r="F28" s="24"/>
      <c r="G28" s="28"/>
    </row>
    <row r="29" spans="2:7" x14ac:dyDescent="0.3">
      <c r="F29" s="24"/>
      <c r="G29" s="28"/>
    </row>
    <row r="30" spans="2:7" ht="24" customHeight="1" x14ac:dyDescent="0.3">
      <c r="B30" s="7" t="s">
        <v>97</v>
      </c>
      <c r="C30" s="30" t="s">
        <v>88</v>
      </c>
      <c r="D30" s="10" t="s">
        <v>19</v>
      </c>
      <c r="E30" s="32">
        <v>414.79</v>
      </c>
      <c r="F30" s="38">
        <v>3224</v>
      </c>
      <c r="G30" s="39" t="s">
        <v>74</v>
      </c>
    </row>
    <row r="31" spans="2:7" x14ac:dyDescent="0.3">
      <c r="F31" s="40"/>
      <c r="G31" s="41"/>
    </row>
    <row r="32" spans="2:7" x14ac:dyDescent="0.3">
      <c r="B32" s="6" t="s">
        <v>148</v>
      </c>
      <c r="C32" s="24" t="s">
        <v>147</v>
      </c>
      <c r="D32" s="2" t="s">
        <v>141</v>
      </c>
      <c r="E32" s="27">
        <v>2448</v>
      </c>
      <c r="F32" s="40">
        <v>3225</v>
      </c>
      <c r="G32" s="41" t="s">
        <v>146</v>
      </c>
    </row>
    <row r="33" spans="2:7" ht="0.75" customHeight="1" x14ac:dyDescent="0.3">
      <c r="B33" s="7"/>
      <c r="C33" s="30"/>
      <c r="D33" s="10"/>
      <c r="E33" s="32"/>
      <c r="F33" s="38"/>
      <c r="G33" s="42"/>
    </row>
    <row r="34" spans="2:7" x14ac:dyDescent="0.3">
      <c r="F34" s="40"/>
      <c r="G34" s="41"/>
    </row>
    <row r="35" spans="2:7" x14ac:dyDescent="0.3">
      <c r="B35" s="6" t="s">
        <v>2</v>
      </c>
      <c r="C35" s="24">
        <v>29524210204</v>
      </c>
      <c r="D35" s="2" t="s">
        <v>22</v>
      </c>
      <c r="E35" s="37">
        <v>360.23</v>
      </c>
      <c r="F35" s="43" t="s">
        <v>25</v>
      </c>
      <c r="G35" s="44" t="s">
        <v>24</v>
      </c>
    </row>
    <row r="36" spans="2:7" x14ac:dyDescent="0.3">
      <c r="B36" s="6" t="s">
        <v>149</v>
      </c>
      <c r="C36" s="50" t="s">
        <v>150</v>
      </c>
      <c r="D36" s="2" t="str">
        <f>+D35</f>
        <v>Zagreb</v>
      </c>
      <c r="E36" s="37">
        <v>56.25</v>
      </c>
      <c r="F36" s="43"/>
      <c r="G36" s="44"/>
    </row>
    <row r="37" spans="2:7" x14ac:dyDescent="0.3">
      <c r="B37" s="6" t="s">
        <v>0</v>
      </c>
      <c r="C37" s="24">
        <v>81793146560</v>
      </c>
      <c r="D37" s="2" t="s">
        <v>22</v>
      </c>
      <c r="E37" s="37">
        <v>1947.06</v>
      </c>
      <c r="F37" s="45"/>
      <c r="G37" s="41"/>
    </row>
    <row r="38" spans="2:7" x14ac:dyDescent="0.3">
      <c r="B38" s="7" t="s">
        <v>7</v>
      </c>
      <c r="C38" s="30">
        <v>87311810356</v>
      </c>
      <c r="D38" s="10" t="s">
        <v>22</v>
      </c>
      <c r="E38" s="36">
        <v>328.4</v>
      </c>
      <c r="F38" s="46"/>
      <c r="G38" s="42"/>
    </row>
    <row r="39" spans="2:7" x14ac:dyDescent="0.3">
      <c r="B39" s="6" t="s">
        <v>18</v>
      </c>
      <c r="E39" s="37">
        <f>SUM(E35:E38)</f>
        <v>2691.94</v>
      </c>
      <c r="F39" s="45"/>
      <c r="G39" s="41"/>
    </row>
    <row r="40" spans="2:7" x14ac:dyDescent="0.3">
      <c r="F40" s="45"/>
      <c r="G40" s="41"/>
    </row>
    <row r="41" spans="2:7" x14ac:dyDescent="0.3">
      <c r="B41" s="6" t="s">
        <v>151</v>
      </c>
      <c r="C41" s="70" t="str">
        <f>+[1]Sheet1!$C$99</f>
        <v>65230358232</v>
      </c>
      <c r="D41" s="2" t="s">
        <v>69</v>
      </c>
      <c r="E41" s="27">
        <v>149.32</v>
      </c>
      <c r="F41" s="43" t="s">
        <v>26</v>
      </c>
      <c r="G41" s="44" t="s">
        <v>27</v>
      </c>
    </row>
    <row r="42" spans="2:7" x14ac:dyDescent="0.3">
      <c r="B42" s="6" t="s">
        <v>75</v>
      </c>
      <c r="C42" s="70" t="s">
        <v>90</v>
      </c>
      <c r="D42" s="2" t="s">
        <v>23</v>
      </c>
      <c r="E42" s="27">
        <v>172.81</v>
      </c>
      <c r="F42" s="45"/>
      <c r="G42" s="41"/>
    </row>
    <row r="43" spans="2:7" x14ac:dyDescent="0.3">
      <c r="B43" s="6" t="s">
        <v>262</v>
      </c>
      <c r="C43" s="70" t="s">
        <v>92</v>
      </c>
      <c r="D43" s="2" t="s">
        <v>23</v>
      </c>
      <c r="E43" s="27">
        <v>68.75</v>
      </c>
      <c r="F43" s="45"/>
      <c r="G43" s="41"/>
    </row>
    <row r="44" spans="2:7" ht="16.5" customHeight="1" x14ac:dyDescent="0.3">
      <c r="B44" s="7" t="s">
        <v>152</v>
      </c>
      <c r="C44" s="71" t="str">
        <f>+[1]Sheet1!$C$144</f>
        <v>48450888776</v>
      </c>
      <c r="D44" s="10" t="str">
        <f>+D43</f>
        <v>Rijeka</v>
      </c>
      <c r="E44" s="32">
        <v>1543.75</v>
      </c>
      <c r="F44" s="38"/>
      <c r="G44" s="42"/>
    </row>
    <row r="45" spans="2:7" x14ac:dyDescent="0.3">
      <c r="B45" s="6" t="s">
        <v>18</v>
      </c>
      <c r="E45" s="37">
        <f>SUM(E41:E44)</f>
        <v>1934.63</v>
      </c>
      <c r="F45" s="45"/>
      <c r="G45" s="41"/>
    </row>
    <row r="46" spans="2:7" x14ac:dyDescent="0.3">
      <c r="F46" s="45"/>
      <c r="G46" s="41"/>
    </row>
    <row r="47" spans="2:7" x14ac:dyDescent="0.3">
      <c r="B47" s="6" t="s">
        <v>78</v>
      </c>
      <c r="C47" s="24" t="s">
        <v>91</v>
      </c>
      <c r="D47" s="2" t="s">
        <v>22</v>
      </c>
      <c r="E47" s="37">
        <v>1394.88</v>
      </c>
      <c r="F47" s="43" t="s">
        <v>77</v>
      </c>
      <c r="G47" s="47" t="s">
        <v>76</v>
      </c>
    </row>
    <row r="48" spans="2:7" x14ac:dyDescent="0.3">
      <c r="B48" s="6" t="s">
        <v>160</v>
      </c>
      <c r="C48" s="24" t="s">
        <v>153</v>
      </c>
      <c r="D48" s="2" t="s">
        <v>105</v>
      </c>
      <c r="E48" s="27">
        <v>297.5</v>
      </c>
      <c r="F48" s="43"/>
      <c r="G48" s="47"/>
    </row>
    <row r="49" spans="2:7" x14ac:dyDescent="0.3">
      <c r="B49" s="6" t="s">
        <v>161</v>
      </c>
      <c r="C49" s="24" t="s">
        <v>154</v>
      </c>
      <c r="D49" s="2" t="s">
        <v>158</v>
      </c>
      <c r="E49" s="27">
        <v>649</v>
      </c>
      <c r="F49" s="43"/>
      <c r="G49" s="47"/>
    </row>
    <row r="50" spans="2:7" x14ac:dyDescent="0.3">
      <c r="B50" s="6" t="s">
        <v>258</v>
      </c>
      <c r="C50" s="24" t="s">
        <v>155</v>
      </c>
      <c r="D50" s="2" t="s">
        <v>22</v>
      </c>
      <c r="E50" s="27">
        <v>250</v>
      </c>
      <c r="F50" s="43"/>
      <c r="G50" s="47"/>
    </row>
    <row r="51" spans="2:7" x14ac:dyDescent="0.3">
      <c r="B51" s="6" t="s">
        <v>259</v>
      </c>
      <c r="C51" s="24" t="s">
        <v>156</v>
      </c>
      <c r="D51" s="2" t="s">
        <v>159</v>
      </c>
      <c r="E51" s="27">
        <v>112.5</v>
      </c>
      <c r="F51" s="43"/>
      <c r="G51" s="47"/>
    </row>
    <row r="52" spans="2:7" x14ac:dyDescent="0.3">
      <c r="B52" s="6" t="s">
        <v>260</v>
      </c>
      <c r="C52" s="24" t="s">
        <v>157</v>
      </c>
      <c r="D52" s="2" t="str">
        <f>+D51</f>
        <v>Zabok</v>
      </c>
      <c r="E52" s="27">
        <v>528.75</v>
      </c>
      <c r="F52" s="43"/>
      <c r="G52" s="47"/>
    </row>
    <row r="53" spans="2:7" x14ac:dyDescent="0.3">
      <c r="B53" s="6" t="s">
        <v>266</v>
      </c>
      <c r="C53" s="24" t="s">
        <v>86</v>
      </c>
      <c r="D53" s="2" t="s">
        <v>86</v>
      </c>
      <c r="E53" s="27">
        <v>120</v>
      </c>
      <c r="F53" s="43"/>
      <c r="G53" s="47"/>
    </row>
    <row r="54" spans="2:7" x14ac:dyDescent="0.3">
      <c r="B54" s="58" t="s">
        <v>8</v>
      </c>
      <c r="C54" s="30">
        <v>90345404370</v>
      </c>
      <c r="D54" s="10" t="s">
        <v>23</v>
      </c>
      <c r="E54" s="36">
        <v>1000</v>
      </c>
      <c r="F54" s="38"/>
      <c r="G54" s="42"/>
    </row>
    <row r="55" spans="2:7" x14ac:dyDescent="0.3">
      <c r="B55" s="6" t="s">
        <v>18</v>
      </c>
      <c r="E55" s="37">
        <f>SUM(E47:E54)</f>
        <v>4352.63</v>
      </c>
      <c r="F55" s="45"/>
      <c r="G55" s="48"/>
    </row>
    <row r="56" spans="2:7" x14ac:dyDescent="0.3">
      <c r="F56" s="45"/>
      <c r="G56" s="48"/>
    </row>
    <row r="57" spans="2:7" x14ac:dyDescent="0.3">
      <c r="B57" s="7" t="s">
        <v>3</v>
      </c>
      <c r="C57" s="30">
        <v>77671806963</v>
      </c>
      <c r="D57" s="10" t="s">
        <v>53</v>
      </c>
      <c r="E57" s="36">
        <v>934.67</v>
      </c>
      <c r="F57" s="63" t="s">
        <v>28</v>
      </c>
      <c r="G57" s="39" t="s">
        <v>29</v>
      </c>
    </row>
    <row r="58" spans="2:7" x14ac:dyDescent="0.3">
      <c r="F58" s="45"/>
      <c r="G58" s="48"/>
    </row>
    <row r="59" spans="2:7" x14ac:dyDescent="0.3">
      <c r="B59" s="6" t="s">
        <v>10</v>
      </c>
      <c r="C59" s="24">
        <v>98872214577</v>
      </c>
      <c r="D59" s="2" t="s">
        <v>23</v>
      </c>
      <c r="E59" s="37">
        <v>168.75</v>
      </c>
      <c r="F59" s="43" t="s">
        <v>33</v>
      </c>
      <c r="G59" s="44" t="s">
        <v>30</v>
      </c>
    </row>
    <row r="60" spans="2:7" x14ac:dyDescent="0.3">
      <c r="B60" s="6" t="s">
        <v>162</v>
      </c>
      <c r="C60" s="24" t="s">
        <v>264</v>
      </c>
      <c r="D60" s="2" t="s">
        <v>163</v>
      </c>
      <c r="E60" s="37">
        <v>400</v>
      </c>
      <c r="F60" s="43"/>
      <c r="G60" s="44"/>
    </row>
    <row r="61" spans="2:7" x14ac:dyDescent="0.3">
      <c r="B61" s="6" t="s">
        <v>268</v>
      </c>
      <c r="D61" s="2" t="s">
        <v>269</v>
      </c>
      <c r="E61" s="37">
        <v>997.05</v>
      </c>
      <c r="F61" s="43"/>
      <c r="G61" s="44"/>
    </row>
    <row r="62" spans="2:7" x14ac:dyDescent="0.3">
      <c r="B62" s="6" t="s">
        <v>166</v>
      </c>
      <c r="C62" s="24" t="s">
        <v>169</v>
      </c>
      <c r="D62" s="2" t="s">
        <v>72</v>
      </c>
      <c r="E62" s="37">
        <v>1281.79</v>
      </c>
      <c r="F62" s="43"/>
      <c r="G62" s="44"/>
    </row>
    <row r="63" spans="2:7" x14ac:dyDescent="0.3">
      <c r="B63" s="6" t="s">
        <v>164</v>
      </c>
      <c r="C63" s="24" t="s">
        <v>170</v>
      </c>
      <c r="D63" s="2" t="s">
        <v>165</v>
      </c>
      <c r="E63" s="37">
        <v>77.88</v>
      </c>
      <c r="F63" s="43"/>
      <c r="G63" s="44"/>
    </row>
    <row r="64" spans="2:7" x14ac:dyDescent="0.3">
      <c r="B64" s="6" t="s">
        <v>9</v>
      </c>
      <c r="C64" s="24">
        <v>52945704293</v>
      </c>
      <c r="D64" s="2" t="s">
        <v>19</v>
      </c>
      <c r="E64" s="37">
        <v>29.86</v>
      </c>
      <c r="F64" s="45"/>
      <c r="G64" s="41"/>
    </row>
    <row r="65" spans="2:11" x14ac:dyDescent="0.3">
      <c r="B65" s="6" t="s">
        <v>167</v>
      </c>
      <c r="C65" s="24" t="s">
        <v>171</v>
      </c>
      <c r="D65" s="2" t="s">
        <v>168</v>
      </c>
      <c r="E65" s="37">
        <v>74.66</v>
      </c>
      <c r="F65" s="45"/>
      <c r="G65" s="41"/>
    </row>
    <row r="66" spans="2:11" x14ac:dyDescent="0.3">
      <c r="B66" s="16" t="s">
        <v>80</v>
      </c>
      <c r="C66" s="51" t="s">
        <v>92</v>
      </c>
      <c r="D66" s="9" t="s">
        <v>23</v>
      </c>
      <c r="E66" s="52">
        <v>165.9</v>
      </c>
      <c r="F66" s="45"/>
      <c r="G66" s="41"/>
    </row>
    <row r="67" spans="2:11" x14ac:dyDescent="0.3">
      <c r="B67" s="7" t="s">
        <v>267</v>
      </c>
      <c r="C67" s="30" t="s">
        <v>86</v>
      </c>
      <c r="D67" s="10" t="s">
        <v>86</v>
      </c>
      <c r="E67" s="36">
        <v>1200</v>
      </c>
      <c r="F67" s="46"/>
      <c r="G67" s="42"/>
    </row>
    <row r="68" spans="2:11" x14ac:dyDescent="0.3">
      <c r="B68" s="6" t="s">
        <v>18</v>
      </c>
      <c r="E68" s="37">
        <f>SUM(E59:E67)</f>
        <v>4395.8900000000003</v>
      </c>
      <c r="F68" s="45"/>
      <c r="G68" s="41"/>
    </row>
    <row r="69" spans="2:11" x14ac:dyDescent="0.3">
      <c r="F69" s="45"/>
      <c r="G69" s="41"/>
    </row>
    <row r="70" spans="2:11" x14ac:dyDescent="0.3">
      <c r="B70" s="6" t="s">
        <v>242</v>
      </c>
      <c r="C70" s="24" t="s">
        <v>86</v>
      </c>
      <c r="D70" s="2" t="s">
        <v>86</v>
      </c>
      <c r="E70" s="66">
        <v>950</v>
      </c>
      <c r="F70" s="4" t="s">
        <v>34</v>
      </c>
      <c r="G70" s="15" t="s">
        <v>31</v>
      </c>
    </row>
    <row r="71" spans="2:11" x14ac:dyDescent="0.3">
      <c r="B71" s="6" t="s">
        <v>243</v>
      </c>
      <c r="C71" s="24" t="s">
        <v>86</v>
      </c>
      <c r="D71" s="2" t="s">
        <v>86</v>
      </c>
      <c r="E71" s="66">
        <v>1980.01</v>
      </c>
      <c r="F71" s="4"/>
      <c r="G71" s="15"/>
    </row>
    <row r="72" spans="2:11" x14ac:dyDescent="0.3">
      <c r="B72" s="6" t="s">
        <v>244</v>
      </c>
      <c r="C72" s="24" t="s">
        <v>86</v>
      </c>
      <c r="D72" s="2" t="s">
        <v>86</v>
      </c>
      <c r="E72" s="66">
        <v>950</v>
      </c>
      <c r="F72" s="4"/>
      <c r="G72" s="15"/>
    </row>
    <row r="73" spans="2:11" x14ac:dyDescent="0.3">
      <c r="B73" s="6" t="s">
        <v>245</v>
      </c>
      <c r="C73" s="24" t="s">
        <v>86</v>
      </c>
      <c r="D73" s="2" t="s">
        <v>86</v>
      </c>
      <c r="E73" s="66">
        <v>200</v>
      </c>
      <c r="F73" s="4"/>
      <c r="G73" s="15"/>
    </row>
    <row r="74" spans="2:11" x14ac:dyDescent="0.3">
      <c r="B74" s="6" t="s">
        <v>118</v>
      </c>
      <c r="C74" s="24" t="s">
        <v>86</v>
      </c>
      <c r="D74" s="2" t="s">
        <v>86</v>
      </c>
      <c r="E74" s="66">
        <v>60.8</v>
      </c>
      <c r="F74" s="4"/>
      <c r="G74" s="15"/>
    </row>
    <row r="75" spans="2:11" x14ac:dyDescent="0.3">
      <c r="B75" s="6" t="s">
        <v>246</v>
      </c>
      <c r="C75" s="24" t="s">
        <v>86</v>
      </c>
      <c r="D75" s="2" t="s">
        <v>86</v>
      </c>
      <c r="E75" s="66">
        <v>950</v>
      </c>
      <c r="F75" s="4"/>
      <c r="G75" s="15"/>
    </row>
    <row r="76" spans="2:11" x14ac:dyDescent="0.3">
      <c r="B76" s="6" t="s">
        <v>228</v>
      </c>
      <c r="C76" s="24" t="s">
        <v>86</v>
      </c>
      <c r="D76" s="2" t="s">
        <v>86</v>
      </c>
      <c r="E76" s="66">
        <v>123.94</v>
      </c>
      <c r="F76" s="4"/>
      <c r="G76" s="15"/>
    </row>
    <row r="77" spans="2:11" x14ac:dyDescent="0.3">
      <c r="B77" s="6" t="s">
        <v>229</v>
      </c>
      <c r="C77" s="24" t="s">
        <v>86</v>
      </c>
      <c r="D77" s="2" t="s">
        <v>86</v>
      </c>
      <c r="E77" s="66">
        <v>121.63</v>
      </c>
      <c r="F77" s="4"/>
      <c r="G77" s="15"/>
    </row>
    <row r="78" spans="2:11" x14ac:dyDescent="0.3">
      <c r="B78" s="6" t="s">
        <v>117</v>
      </c>
      <c r="C78" s="24" t="s">
        <v>86</v>
      </c>
      <c r="D78" s="2" t="s">
        <v>86</v>
      </c>
      <c r="E78" s="66">
        <v>123.95</v>
      </c>
      <c r="F78" s="4"/>
      <c r="G78" s="15"/>
    </row>
    <row r="79" spans="2:11" x14ac:dyDescent="0.3">
      <c r="B79" s="6" t="s">
        <v>253</v>
      </c>
      <c r="C79" s="24" t="s">
        <v>86</v>
      </c>
      <c r="D79" s="2" t="s">
        <v>86</v>
      </c>
      <c r="E79" s="66">
        <v>950</v>
      </c>
      <c r="F79" s="4"/>
      <c r="G79" s="20"/>
    </row>
    <row r="80" spans="2:11" x14ac:dyDescent="0.3">
      <c r="B80" s="6" t="s">
        <v>230</v>
      </c>
      <c r="C80" s="24" t="s">
        <v>86</v>
      </c>
      <c r="D80" s="2" t="s">
        <v>86</v>
      </c>
      <c r="E80" s="66">
        <v>269.42</v>
      </c>
      <c r="F80" s="4"/>
      <c r="G80" s="15"/>
      <c r="K80" s="22"/>
    </row>
    <row r="81" spans="2:9" x14ac:dyDescent="0.3">
      <c r="B81" s="6" t="s">
        <v>252</v>
      </c>
      <c r="C81" s="24" t="s">
        <v>86</v>
      </c>
      <c r="D81" s="2" t="s">
        <v>86</v>
      </c>
      <c r="E81" s="66">
        <v>950</v>
      </c>
      <c r="F81" s="4"/>
      <c r="G81" s="15"/>
    </row>
    <row r="82" spans="2:9" x14ac:dyDescent="0.3">
      <c r="B82" s="6" t="s">
        <v>231</v>
      </c>
      <c r="C82" s="24" t="s">
        <v>86</v>
      </c>
      <c r="D82" s="2" t="s">
        <v>86</v>
      </c>
      <c r="E82" s="66">
        <f>805.08+291.27+1849.08</f>
        <v>2945.43</v>
      </c>
      <c r="F82" s="4"/>
      <c r="G82" s="15"/>
    </row>
    <row r="83" spans="2:9" x14ac:dyDescent="0.3">
      <c r="B83" s="6" t="s">
        <v>232</v>
      </c>
      <c r="C83" s="24" t="s">
        <v>86</v>
      </c>
      <c r="D83" s="2" t="s">
        <v>86</v>
      </c>
      <c r="E83" s="66">
        <v>121.62</v>
      </c>
      <c r="F83" s="4"/>
      <c r="G83" s="15"/>
    </row>
    <row r="84" spans="2:9" x14ac:dyDescent="0.3">
      <c r="B84" s="6" t="s">
        <v>233</v>
      </c>
      <c r="C84" s="24" t="s">
        <v>86</v>
      </c>
      <c r="D84" s="2" t="s">
        <v>86</v>
      </c>
      <c r="E84" s="66">
        <v>123.94</v>
      </c>
      <c r="F84" s="3"/>
    </row>
    <row r="85" spans="2:9" x14ac:dyDescent="0.3">
      <c r="B85" s="6" t="s">
        <v>234</v>
      </c>
      <c r="C85" s="24" t="s">
        <v>86</v>
      </c>
      <c r="D85" s="2" t="s">
        <v>86</v>
      </c>
      <c r="E85" s="66">
        <v>1334.17</v>
      </c>
      <c r="F85" s="3"/>
    </row>
    <row r="86" spans="2:9" x14ac:dyDescent="0.3">
      <c r="B86" s="6" t="s">
        <v>247</v>
      </c>
      <c r="C86" s="24" t="s">
        <v>86</v>
      </c>
      <c r="D86" s="2" t="s">
        <v>86</v>
      </c>
      <c r="E86" s="66">
        <v>125.14</v>
      </c>
      <c r="F86" s="3"/>
    </row>
    <row r="87" spans="2:9" x14ac:dyDescent="0.3">
      <c r="B87" s="6" t="s">
        <v>235</v>
      </c>
      <c r="C87" s="24" t="s">
        <v>86</v>
      </c>
      <c r="D87" s="2" t="s">
        <v>86</v>
      </c>
      <c r="E87" s="66">
        <v>526.25</v>
      </c>
      <c r="F87" s="3"/>
    </row>
    <row r="88" spans="2:9" x14ac:dyDescent="0.3">
      <c r="B88" s="6" t="s">
        <v>236</v>
      </c>
      <c r="C88" s="24" t="s">
        <v>86</v>
      </c>
      <c r="D88" s="2" t="s">
        <v>86</v>
      </c>
      <c r="E88" s="66">
        <v>121.62</v>
      </c>
      <c r="F88" s="3"/>
    </row>
    <row r="89" spans="2:9" x14ac:dyDescent="0.3">
      <c r="B89" s="6" t="s">
        <v>248</v>
      </c>
      <c r="C89" s="24" t="s">
        <v>86</v>
      </c>
      <c r="D89" s="2" t="s">
        <v>86</v>
      </c>
      <c r="E89" s="66">
        <v>121.62</v>
      </c>
      <c r="F89" s="3"/>
    </row>
    <row r="90" spans="2:9" x14ac:dyDescent="0.3">
      <c r="B90" s="6" t="s">
        <v>249</v>
      </c>
      <c r="C90" s="24" t="s">
        <v>86</v>
      </c>
      <c r="D90" s="2" t="s">
        <v>86</v>
      </c>
      <c r="E90" s="66">
        <v>123.94</v>
      </c>
      <c r="F90" s="3"/>
    </row>
    <row r="91" spans="2:9" x14ac:dyDescent="0.3">
      <c r="B91" s="6" t="s">
        <v>237</v>
      </c>
      <c r="C91" s="24" t="s">
        <v>86</v>
      </c>
      <c r="D91" s="2" t="s">
        <v>86</v>
      </c>
      <c r="E91" s="74">
        <v>123.94</v>
      </c>
      <c r="F91" s="3"/>
    </row>
    <row r="92" spans="2:9" x14ac:dyDescent="0.3">
      <c r="B92" s="6" t="s">
        <v>250</v>
      </c>
      <c r="C92" s="24" t="s">
        <v>86</v>
      </c>
      <c r="D92" s="2" t="s">
        <v>86</v>
      </c>
      <c r="E92" s="74">
        <v>121.28</v>
      </c>
      <c r="F92" s="3"/>
      <c r="I92" s="21"/>
    </row>
    <row r="93" spans="2:9" x14ac:dyDescent="0.3">
      <c r="B93" s="6" t="s">
        <v>119</v>
      </c>
      <c r="C93" s="24" t="s">
        <v>86</v>
      </c>
      <c r="D93" s="2" t="s">
        <v>86</v>
      </c>
      <c r="E93" s="74">
        <v>117.03</v>
      </c>
      <c r="F93" s="3"/>
      <c r="I93" s="21"/>
    </row>
    <row r="94" spans="2:9" x14ac:dyDescent="0.3">
      <c r="B94" s="6" t="s">
        <v>238</v>
      </c>
      <c r="C94" s="24" t="s">
        <v>86</v>
      </c>
      <c r="D94" s="2" t="s">
        <v>86</v>
      </c>
      <c r="E94" s="74">
        <v>123.94</v>
      </c>
      <c r="F94" s="3"/>
      <c r="I94" s="21"/>
    </row>
    <row r="95" spans="2:9" x14ac:dyDescent="0.3">
      <c r="B95" s="6" t="s">
        <v>251</v>
      </c>
      <c r="C95" s="24" t="s">
        <v>86</v>
      </c>
      <c r="D95" s="2" t="s">
        <v>86</v>
      </c>
      <c r="E95" s="74">
        <v>1525</v>
      </c>
      <c r="F95" s="3"/>
      <c r="I95" s="21"/>
    </row>
    <row r="96" spans="2:9" x14ac:dyDescent="0.3">
      <c r="B96" s="6" t="s">
        <v>239</v>
      </c>
      <c r="C96" s="24" t="s">
        <v>86</v>
      </c>
      <c r="D96" s="2" t="s">
        <v>86</v>
      </c>
      <c r="E96" s="74">
        <f>769.61+230.89</f>
        <v>1000.5</v>
      </c>
      <c r="F96" s="3"/>
      <c r="H96" s="61"/>
      <c r="I96" s="35"/>
    </row>
    <row r="97" spans="2:9" x14ac:dyDescent="0.3">
      <c r="B97" s="6" t="s">
        <v>121</v>
      </c>
      <c r="C97" s="24" t="s">
        <v>86</v>
      </c>
      <c r="D97" s="2" t="s">
        <v>86</v>
      </c>
      <c r="E97" s="74">
        <v>597.23</v>
      </c>
      <c r="F97" s="3"/>
      <c r="H97" s="61"/>
      <c r="I97" s="35"/>
    </row>
    <row r="98" spans="2:9" x14ac:dyDescent="0.3">
      <c r="B98" s="6" t="s">
        <v>254</v>
      </c>
      <c r="C98" s="24" t="s">
        <v>86</v>
      </c>
      <c r="D98" s="2" t="s">
        <v>86</v>
      </c>
      <c r="E98" s="74">
        <v>149.31</v>
      </c>
      <c r="F98" s="3"/>
      <c r="H98" s="61"/>
      <c r="I98" s="35"/>
    </row>
    <row r="99" spans="2:9" x14ac:dyDescent="0.3">
      <c r="B99" s="6" t="s">
        <v>255</v>
      </c>
      <c r="C99" s="24" t="s">
        <v>86</v>
      </c>
      <c r="D99" s="2" t="s">
        <v>86</v>
      </c>
      <c r="E99" s="74">
        <v>149.31</v>
      </c>
      <c r="F99" s="3"/>
      <c r="H99" s="61"/>
      <c r="I99" s="35"/>
    </row>
    <row r="100" spans="2:9" x14ac:dyDescent="0.3">
      <c r="B100" s="6" t="s">
        <v>122</v>
      </c>
      <c r="C100" s="24" t="s">
        <v>86</v>
      </c>
      <c r="D100" s="2" t="s">
        <v>86</v>
      </c>
      <c r="E100" s="74">
        <v>298.61</v>
      </c>
      <c r="F100" s="3"/>
      <c r="H100" s="61"/>
      <c r="I100" s="35"/>
    </row>
    <row r="101" spans="2:9" x14ac:dyDescent="0.3">
      <c r="B101" s="6" t="s">
        <v>256</v>
      </c>
      <c r="C101" s="24" t="s">
        <v>86</v>
      </c>
      <c r="D101" s="2" t="s">
        <v>86</v>
      </c>
      <c r="E101" s="74">
        <v>746.52</v>
      </c>
      <c r="F101" s="3"/>
      <c r="H101" s="61"/>
      <c r="I101" s="35"/>
    </row>
    <row r="102" spans="2:9" x14ac:dyDescent="0.3">
      <c r="B102" s="6" t="s">
        <v>240</v>
      </c>
      <c r="C102" s="24" t="s">
        <v>86</v>
      </c>
      <c r="D102" s="2" t="s">
        <v>86</v>
      </c>
      <c r="E102" s="74">
        <v>149.31</v>
      </c>
      <c r="F102" s="3"/>
      <c r="H102" s="61"/>
      <c r="I102" s="35"/>
    </row>
    <row r="103" spans="2:9" x14ac:dyDescent="0.3">
      <c r="B103" s="6" t="s">
        <v>120</v>
      </c>
      <c r="C103" s="24" t="s">
        <v>86</v>
      </c>
      <c r="D103" s="2" t="s">
        <v>86</v>
      </c>
      <c r="E103" s="74">
        <v>1200</v>
      </c>
      <c r="F103" s="3"/>
      <c r="H103" s="61"/>
      <c r="I103" s="35"/>
    </row>
    <row r="104" spans="2:9" x14ac:dyDescent="0.3">
      <c r="B104" s="6" t="s">
        <v>257</v>
      </c>
      <c r="C104" s="24" t="s">
        <v>86</v>
      </c>
      <c r="D104" s="2" t="s">
        <v>86</v>
      </c>
      <c r="E104" s="74">
        <v>149.31</v>
      </c>
      <c r="F104" s="3"/>
      <c r="H104" s="61"/>
      <c r="I104" s="35"/>
    </row>
    <row r="105" spans="2:9" x14ac:dyDescent="0.3">
      <c r="B105" s="6" t="s">
        <v>241</v>
      </c>
      <c r="C105" s="24" t="s">
        <v>86</v>
      </c>
      <c r="D105" s="2" t="s">
        <v>86</v>
      </c>
      <c r="E105" s="74">
        <v>149.31</v>
      </c>
      <c r="F105" s="3"/>
      <c r="H105" s="61"/>
      <c r="I105" s="35"/>
    </row>
    <row r="106" spans="2:9" x14ac:dyDescent="0.3">
      <c r="B106" s="6" t="s">
        <v>123</v>
      </c>
      <c r="C106" s="24" t="s">
        <v>86</v>
      </c>
      <c r="D106" s="2" t="s">
        <v>86</v>
      </c>
      <c r="E106" s="37">
        <v>905.58</v>
      </c>
      <c r="F106" s="3"/>
    </row>
    <row r="107" spans="2:9" x14ac:dyDescent="0.3">
      <c r="B107" s="6" t="s">
        <v>124</v>
      </c>
      <c r="C107" s="24" t="s">
        <v>86</v>
      </c>
      <c r="D107" s="2" t="s">
        <v>86</v>
      </c>
      <c r="E107" s="37">
        <v>596.29</v>
      </c>
      <c r="F107" s="3"/>
    </row>
    <row r="108" spans="2:9" x14ac:dyDescent="0.3">
      <c r="B108" s="6" t="s">
        <v>288</v>
      </c>
      <c r="C108" s="24" t="s">
        <v>174</v>
      </c>
      <c r="D108" s="2" t="s">
        <v>63</v>
      </c>
      <c r="E108" s="37">
        <v>760</v>
      </c>
      <c r="F108" s="3"/>
    </row>
    <row r="109" spans="2:9" x14ac:dyDescent="0.3">
      <c r="B109" s="6" t="s">
        <v>175</v>
      </c>
      <c r="C109" s="24" t="str">
        <f>+[1]Sheet1!$C$53</f>
        <v>92037849504</v>
      </c>
      <c r="D109" s="2" t="s">
        <v>23</v>
      </c>
      <c r="E109" s="37">
        <v>500</v>
      </c>
      <c r="F109" s="3"/>
    </row>
    <row r="110" spans="2:9" x14ac:dyDescent="0.3">
      <c r="B110" s="6" t="s">
        <v>125</v>
      </c>
      <c r="C110" s="24" t="s">
        <v>107</v>
      </c>
      <c r="D110" s="2" t="s">
        <v>98</v>
      </c>
      <c r="E110" s="37">
        <v>187.5</v>
      </c>
      <c r="F110" s="3"/>
    </row>
    <row r="111" spans="2:9" x14ac:dyDescent="0.3">
      <c r="B111" s="6" t="s">
        <v>227</v>
      </c>
      <c r="C111" s="24" t="str">
        <f>+[1]Sheet1!$C$67</f>
        <v>35660300664</v>
      </c>
      <c r="D111" s="2" t="s">
        <v>173</v>
      </c>
      <c r="E111" s="37">
        <v>350</v>
      </c>
      <c r="F111" s="3"/>
    </row>
    <row r="112" spans="2:9" x14ac:dyDescent="0.3">
      <c r="B112" s="6" t="s">
        <v>172</v>
      </c>
      <c r="C112" s="24" t="str">
        <f>+[1]Sheet1!$C$68</f>
        <v>20860092644</v>
      </c>
      <c r="D112" s="2" t="s">
        <v>22</v>
      </c>
      <c r="E112" s="37">
        <v>125</v>
      </c>
      <c r="F112" s="3"/>
    </row>
    <row r="113" spans="2:7" x14ac:dyDescent="0.3">
      <c r="B113" s="6" t="s">
        <v>5</v>
      </c>
      <c r="C113" s="24">
        <v>87500773013</v>
      </c>
      <c r="D113" s="2" t="s">
        <v>23</v>
      </c>
      <c r="E113" s="37">
        <v>1780.98</v>
      </c>
      <c r="F113" s="3"/>
    </row>
    <row r="114" spans="2:7" x14ac:dyDescent="0.3">
      <c r="B114" s="6" t="s">
        <v>99</v>
      </c>
      <c r="C114" s="24" t="s">
        <v>108</v>
      </c>
      <c r="D114" s="2" t="s">
        <v>35</v>
      </c>
      <c r="E114" s="37">
        <v>67.27</v>
      </c>
      <c r="F114" s="3"/>
    </row>
    <row r="115" spans="2:7" x14ac:dyDescent="0.3">
      <c r="B115" s="7" t="s">
        <v>289</v>
      </c>
      <c r="C115" s="30" t="str">
        <f>+[1]Sheet1!$C$133</f>
        <v>75697521276</v>
      </c>
      <c r="D115" s="10" t="s">
        <v>22</v>
      </c>
      <c r="E115" s="36">
        <v>1990</v>
      </c>
      <c r="F115" s="11"/>
      <c r="G115" s="7"/>
    </row>
    <row r="116" spans="2:7" x14ac:dyDescent="0.3">
      <c r="B116" s="6" t="s">
        <v>18</v>
      </c>
      <c r="E116" s="37">
        <f>SUM(E70:E115)</f>
        <v>27036.700000000015</v>
      </c>
      <c r="F116" s="3"/>
    </row>
    <row r="117" spans="2:7" x14ac:dyDescent="0.3">
      <c r="F117" s="3"/>
    </row>
    <row r="118" spans="2:7" x14ac:dyDescent="0.3">
      <c r="B118" s="6" t="s">
        <v>55</v>
      </c>
      <c r="C118" s="24">
        <v>85821130368</v>
      </c>
      <c r="D118" s="2" t="s">
        <v>22</v>
      </c>
      <c r="E118" s="37">
        <v>5.41</v>
      </c>
      <c r="F118" s="4" t="s">
        <v>56</v>
      </c>
      <c r="G118" s="6" t="s">
        <v>32</v>
      </c>
    </row>
    <row r="119" spans="2:7" x14ac:dyDescent="0.3">
      <c r="B119" s="6" t="s">
        <v>176</v>
      </c>
      <c r="C119" s="24" t="str">
        <f>+[1]Sheet1!$C$81</f>
        <v>60186252821</v>
      </c>
      <c r="D119" s="2" t="s">
        <v>23</v>
      </c>
      <c r="E119" s="37">
        <v>13.93</v>
      </c>
      <c r="F119" s="4"/>
    </row>
    <row r="120" spans="2:7" x14ac:dyDescent="0.3">
      <c r="B120" s="6" t="s">
        <v>102</v>
      </c>
      <c r="C120" s="24" t="s">
        <v>109</v>
      </c>
      <c r="D120" s="2" t="s">
        <v>23</v>
      </c>
      <c r="E120" s="37">
        <v>62.41</v>
      </c>
      <c r="F120" s="4"/>
    </row>
    <row r="121" spans="2:7" x14ac:dyDescent="0.3">
      <c r="B121" s="6" t="s">
        <v>100</v>
      </c>
      <c r="C121" s="24" t="s">
        <v>110</v>
      </c>
      <c r="D121" s="2" t="s">
        <v>101</v>
      </c>
      <c r="E121" s="37">
        <v>990.45</v>
      </c>
      <c r="F121" s="4"/>
    </row>
    <row r="122" spans="2:7" x14ac:dyDescent="0.3">
      <c r="B122" s="7" t="s">
        <v>70</v>
      </c>
      <c r="C122" s="30">
        <v>46118101286</v>
      </c>
      <c r="D122" s="10" t="s">
        <v>23</v>
      </c>
      <c r="E122" s="36">
        <v>162.5</v>
      </c>
      <c r="F122" s="13"/>
      <c r="G122" s="7"/>
    </row>
    <row r="123" spans="2:7" x14ac:dyDescent="0.3">
      <c r="B123" s="6" t="s">
        <v>18</v>
      </c>
      <c r="E123" s="37">
        <f>SUM(E118:E122)</f>
        <v>1234.7</v>
      </c>
      <c r="F123" s="3"/>
      <c r="G123" s="17"/>
    </row>
    <row r="124" spans="2:7" x14ac:dyDescent="0.3">
      <c r="F124" s="3"/>
      <c r="G124" s="16"/>
    </row>
    <row r="125" spans="2:7" x14ac:dyDescent="0.3">
      <c r="B125" s="6" t="s">
        <v>11</v>
      </c>
      <c r="C125" s="24">
        <v>33679708526</v>
      </c>
      <c r="D125" s="2" t="s">
        <v>22</v>
      </c>
      <c r="E125" s="37">
        <v>127.74000000000001</v>
      </c>
      <c r="F125" s="4" t="s">
        <v>37</v>
      </c>
      <c r="G125" s="15" t="s">
        <v>36</v>
      </c>
    </row>
    <row r="126" spans="2:7" x14ac:dyDescent="0.3">
      <c r="B126" s="6" t="s">
        <v>270</v>
      </c>
      <c r="C126" s="24" t="s">
        <v>184</v>
      </c>
      <c r="D126" s="2" t="s">
        <v>105</v>
      </c>
      <c r="E126" s="37">
        <v>400</v>
      </c>
      <c r="F126" s="4"/>
      <c r="G126" s="15"/>
    </row>
    <row r="127" spans="2:7" x14ac:dyDescent="0.3">
      <c r="B127" s="1" t="s">
        <v>271</v>
      </c>
      <c r="C127" s="24" t="s">
        <v>178</v>
      </c>
      <c r="D127" s="2" t="s">
        <v>179</v>
      </c>
      <c r="E127" s="67">
        <v>590</v>
      </c>
      <c r="F127" s="4"/>
      <c r="G127" s="15"/>
    </row>
    <row r="128" spans="2:7" x14ac:dyDescent="0.3">
      <c r="B128" s="1" t="s">
        <v>295</v>
      </c>
      <c r="C128" s="24" t="s">
        <v>182</v>
      </c>
      <c r="D128" s="2" t="s">
        <v>98</v>
      </c>
      <c r="E128" s="67">
        <v>200</v>
      </c>
      <c r="F128" s="4"/>
      <c r="G128" s="15"/>
    </row>
    <row r="129" spans="2:7" x14ac:dyDescent="0.3">
      <c r="B129" s="1" t="s">
        <v>298</v>
      </c>
      <c r="C129" s="24" t="s">
        <v>183</v>
      </c>
      <c r="D129" s="2" t="s">
        <v>23</v>
      </c>
      <c r="E129" s="67">
        <v>348.75</v>
      </c>
      <c r="F129" s="4"/>
      <c r="G129" s="15"/>
    </row>
    <row r="130" spans="2:7" x14ac:dyDescent="0.3">
      <c r="B130" s="1" t="s">
        <v>296</v>
      </c>
      <c r="C130" s="24" t="s">
        <v>181</v>
      </c>
      <c r="D130" s="2" t="s">
        <v>177</v>
      </c>
      <c r="E130" s="67">
        <v>245</v>
      </c>
      <c r="F130" s="4"/>
      <c r="G130" s="15"/>
    </row>
    <row r="131" spans="2:7" x14ac:dyDescent="0.3">
      <c r="B131" s="6" t="s">
        <v>225</v>
      </c>
      <c r="C131" s="24" t="s">
        <v>185</v>
      </c>
      <c r="D131" s="2" t="s">
        <v>35</v>
      </c>
      <c r="E131" s="37">
        <v>2500</v>
      </c>
      <c r="F131" s="4"/>
      <c r="G131" s="15"/>
    </row>
    <row r="132" spans="2:7" ht="15.75" customHeight="1" x14ac:dyDescent="0.3">
      <c r="B132" s="6" t="s">
        <v>104</v>
      </c>
      <c r="C132" s="24" t="s">
        <v>103</v>
      </c>
      <c r="D132" s="2" t="s">
        <v>19</v>
      </c>
      <c r="E132" s="37">
        <v>6774.78</v>
      </c>
      <c r="F132" s="3"/>
      <c r="G132" s="16"/>
    </row>
    <row r="133" spans="2:7" x14ac:dyDescent="0.3">
      <c r="B133" s="6" t="s">
        <v>297</v>
      </c>
      <c r="C133" s="24" t="s">
        <v>112</v>
      </c>
      <c r="D133" s="2" t="s">
        <v>105</v>
      </c>
      <c r="E133" s="37">
        <v>380.94</v>
      </c>
      <c r="F133" s="3"/>
      <c r="G133" s="16"/>
    </row>
    <row r="134" spans="2:7" x14ac:dyDescent="0.3">
      <c r="B134" s="6" t="s">
        <v>180</v>
      </c>
      <c r="C134" s="24" t="s">
        <v>186</v>
      </c>
      <c r="D134" s="2" t="s">
        <v>63</v>
      </c>
      <c r="E134" s="37">
        <v>3627.18</v>
      </c>
      <c r="F134" s="3"/>
      <c r="G134" s="16"/>
    </row>
    <row r="135" spans="2:7" x14ac:dyDescent="0.3">
      <c r="B135" s="6" t="s">
        <v>226</v>
      </c>
      <c r="C135" s="24" t="s">
        <v>187</v>
      </c>
      <c r="D135" s="2" t="s">
        <v>177</v>
      </c>
      <c r="E135" s="37">
        <v>2980</v>
      </c>
      <c r="F135" s="3"/>
      <c r="G135" s="16"/>
    </row>
    <row r="136" spans="2:7" x14ac:dyDescent="0.3">
      <c r="B136" s="7" t="s">
        <v>1</v>
      </c>
      <c r="C136" s="30" t="s">
        <v>113</v>
      </c>
      <c r="D136" s="10" t="s">
        <v>23</v>
      </c>
      <c r="E136" s="36">
        <v>1150</v>
      </c>
      <c r="F136" s="11"/>
      <c r="G136" s="7"/>
    </row>
    <row r="137" spans="2:7" x14ac:dyDescent="0.3">
      <c r="B137" s="6" t="s">
        <v>18</v>
      </c>
      <c r="E137" s="37">
        <f>SUM(E125:E136)</f>
        <v>19324.39</v>
      </c>
      <c r="F137" s="3"/>
      <c r="G137" s="18"/>
    </row>
    <row r="138" spans="2:7" x14ac:dyDescent="0.3">
      <c r="F138" s="3"/>
      <c r="G138" s="16"/>
    </row>
    <row r="139" spans="2:7" x14ac:dyDescent="0.3">
      <c r="B139" s="6" t="s">
        <v>224</v>
      </c>
      <c r="C139" s="24" t="str">
        <f>+[1]Sheet1!$C$30</f>
        <v>26187994862</v>
      </c>
      <c r="D139" s="2" t="s">
        <v>22</v>
      </c>
      <c r="E139" s="37">
        <v>4935.8900000000003</v>
      </c>
      <c r="F139" s="14" t="s">
        <v>85</v>
      </c>
      <c r="G139" s="16" t="s">
        <v>81</v>
      </c>
    </row>
    <row r="140" spans="2:7" x14ac:dyDescent="0.3">
      <c r="B140" s="7" t="s">
        <v>83</v>
      </c>
      <c r="C140" s="30" t="s">
        <v>114</v>
      </c>
      <c r="D140" s="10" t="s">
        <v>23</v>
      </c>
      <c r="E140" s="36">
        <v>166.28</v>
      </c>
      <c r="F140" s="13"/>
      <c r="G140" s="7"/>
    </row>
    <row r="141" spans="2:7" x14ac:dyDescent="0.3">
      <c r="E141" s="37">
        <f>+E140+E139</f>
        <v>5102.17</v>
      </c>
      <c r="F141" s="3"/>
      <c r="G141" s="16"/>
    </row>
    <row r="142" spans="2:7" x14ac:dyDescent="0.3">
      <c r="F142" s="3"/>
      <c r="G142" s="16"/>
    </row>
    <row r="143" spans="2:7" x14ac:dyDescent="0.3">
      <c r="B143" s="6" t="s">
        <v>12</v>
      </c>
      <c r="C143" s="24">
        <v>66548420466</v>
      </c>
      <c r="D143" s="2" t="s">
        <v>39</v>
      </c>
      <c r="E143" s="37">
        <v>78.03</v>
      </c>
      <c r="F143" s="4" t="s">
        <v>40</v>
      </c>
      <c r="G143" s="16" t="s">
        <v>38</v>
      </c>
    </row>
    <row r="144" spans="2:7" x14ac:dyDescent="0.3">
      <c r="B144" s="6" t="s">
        <v>5</v>
      </c>
      <c r="C144" s="24">
        <v>87500773013</v>
      </c>
      <c r="D144" s="2" t="s">
        <v>23</v>
      </c>
      <c r="E144" s="37">
        <v>172.31</v>
      </c>
      <c r="F144" s="4"/>
      <c r="G144" s="16"/>
    </row>
    <row r="145" spans="2:10" x14ac:dyDescent="0.3">
      <c r="B145" s="1" t="s">
        <v>292</v>
      </c>
      <c r="C145" s="24" t="s">
        <v>188</v>
      </c>
      <c r="D145" s="2" t="s">
        <v>35</v>
      </c>
      <c r="E145" s="67">
        <v>456.3</v>
      </c>
      <c r="F145" s="4"/>
      <c r="G145" s="16"/>
    </row>
    <row r="146" spans="2:10" x14ac:dyDescent="0.3">
      <c r="B146" s="1" t="s">
        <v>221</v>
      </c>
      <c r="C146" s="24" t="s">
        <v>191</v>
      </c>
      <c r="D146" s="2" t="s">
        <v>19</v>
      </c>
      <c r="E146" s="67">
        <v>320.31</v>
      </c>
      <c r="F146" s="4"/>
      <c r="G146" s="16"/>
    </row>
    <row r="147" spans="2:10" x14ac:dyDescent="0.3">
      <c r="B147" s="1" t="s">
        <v>290</v>
      </c>
      <c r="C147" s="24" t="s">
        <v>193</v>
      </c>
      <c r="D147" s="2" t="s">
        <v>23</v>
      </c>
      <c r="E147" s="67">
        <v>470</v>
      </c>
      <c r="F147" s="4"/>
      <c r="G147" s="16"/>
    </row>
    <row r="148" spans="2:10" x14ac:dyDescent="0.3">
      <c r="B148" s="1" t="s">
        <v>222</v>
      </c>
      <c r="C148" s="24" t="s">
        <v>195</v>
      </c>
      <c r="D148" s="2" t="s">
        <v>22</v>
      </c>
      <c r="E148" s="67">
        <v>123.8</v>
      </c>
      <c r="F148" s="4"/>
      <c r="G148" s="16"/>
    </row>
    <row r="149" spans="2:10" x14ac:dyDescent="0.3">
      <c r="B149" s="1" t="s">
        <v>223</v>
      </c>
      <c r="C149" s="24" t="s">
        <v>194</v>
      </c>
      <c r="D149" s="2" t="s">
        <v>105</v>
      </c>
      <c r="E149" s="67">
        <v>330</v>
      </c>
      <c r="F149" s="4"/>
      <c r="G149" s="16"/>
    </row>
    <row r="150" spans="2:10" x14ac:dyDescent="0.3">
      <c r="B150" s="1" t="s">
        <v>291</v>
      </c>
      <c r="C150" s="24" t="s">
        <v>192</v>
      </c>
      <c r="D150" s="2" t="s">
        <v>220</v>
      </c>
      <c r="E150" s="67">
        <v>136.9</v>
      </c>
      <c r="F150" s="4"/>
      <c r="G150" s="16"/>
    </row>
    <row r="151" spans="2:10" x14ac:dyDescent="0.3">
      <c r="B151" s="1" t="s">
        <v>293</v>
      </c>
      <c r="C151" s="24" t="s">
        <v>189</v>
      </c>
      <c r="D151" s="2" t="s">
        <v>72</v>
      </c>
      <c r="E151" s="67">
        <v>141.5</v>
      </c>
      <c r="F151" s="3"/>
      <c r="G151" s="16"/>
    </row>
    <row r="152" spans="2:10" x14ac:dyDescent="0.3">
      <c r="B152" s="7" t="s">
        <v>84</v>
      </c>
      <c r="C152" s="30" t="s">
        <v>93</v>
      </c>
      <c r="D152" s="10" t="s">
        <v>87</v>
      </c>
      <c r="E152" s="36">
        <v>1205</v>
      </c>
      <c r="F152" s="11"/>
      <c r="G152" s="7"/>
    </row>
    <row r="153" spans="2:10" x14ac:dyDescent="0.3">
      <c r="B153" s="6" t="s">
        <v>18</v>
      </c>
      <c r="E153" s="37">
        <f>SUM(E143:E152)</f>
        <v>3434.15</v>
      </c>
      <c r="F153" s="3"/>
      <c r="G153" s="16"/>
      <c r="J153" s="21"/>
    </row>
    <row r="154" spans="2:10" x14ac:dyDescent="0.3">
      <c r="F154" s="3"/>
      <c r="G154" s="16"/>
    </row>
    <row r="155" spans="2:10" ht="17.25" customHeight="1" x14ac:dyDescent="0.3">
      <c r="B155" s="28" t="s">
        <v>71</v>
      </c>
      <c r="C155" s="24">
        <v>38281545411</v>
      </c>
      <c r="D155" s="24" t="s">
        <v>19</v>
      </c>
      <c r="E155" s="37">
        <v>166</v>
      </c>
      <c r="F155" s="4" t="s">
        <v>59</v>
      </c>
      <c r="G155" s="16" t="s">
        <v>60</v>
      </c>
    </row>
    <row r="156" spans="2:10" ht="17.25" customHeight="1" x14ac:dyDescent="0.3">
      <c r="B156" s="23" t="s">
        <v>196</v>
      </c>
      <c r="C156" s="24" t="s">
        <v>197</v>
      </c>
      <c r="D156" s="2" t="s">
        <v>22</v>
      </c>
      <c r="E156" s="34">
        <v>240</v>
      </c>
      <c r="F156" s="4"/>
      <c r="G156" s="16"/>
    </row>
    <row r="157" spans="2:10" ht="17.25" customHeight="1" x14ac:dyDescent="0.3">
      <c r="B157" s="29" t="s">
        <v>285</v>
      </c>
      <c r="C157" s="30">
        <v>21805735996</v>
      </c>
      <c r="D157" s="10" t="s">
        <v>22</v>
      </c>
      <c r="E157" s="60">
        <v>145</v>
      </c>
      <c r="F157" s="13"/>
      <c r="G157" s="7"/>
    </row>
    <row r="158" spans="2:10" ht="17.25" customHeight="1" x14ac:dyDescent="0.3">
      <c r="B158" s="28" t="s">
        <v>18</v>
      </c>
      <c r="C158" s="50"/>
      <c r="D158" s="24"/>
      <c r="E158" s="37">
        <f>SUM(E155:E157)</f>
        <v>551</v>
      </c>
      <c r="F158" s="4"/>
      <c r="G158" s="16"/>
    </row>
    <row r="159" spans="2:10" ht="17.25" customHeight="1" x14ac:dyDescent="0.3">
      <c r="B159" s="28"/>
      <c r="C159" s="50"/>
      <c r="D159" s="24"/>
      <c r="F159" s="4"/>
      <c r="G159" s="16"/>
    </row>
    <row r="160" spans="2:10" ht="17.25" customHeight="1" x14ac:dyDescent="0.3">
      <c r="B160" s="56" t="s">
        <v>82</v>
      </c>
      <c r="C160" s="50" t="s">
        <v>94</v>
      </c>
      <c r="D160" s="24" t="s">
        <v>19</v>
      </c>
      <c r="E160" s="37">
        <v>733.13</v>
      </c>
      <c r="F160" s="4" t="s">
        <v>41</v>
      </c>
      <c r="G160" s="16" t="s">
        <v>44</v>
      </c>
    </row>
    <row r="161" spans="2:7" ht="3" customHeight="1" x14ac:dyDescent="0.3">
      <c r="B161" s="33"/>
      <c r="C161" s="53"/>
      <c r="D161" s="30"/>
      <c r="E161" s="36"/>
      <c r="F161" s="10"/>
      <c r="G161" s="7"/>
    </row>
    <row r="162" spans="2:7" ht="17.25" customHeight="1" x14ac:dyDescent="0.3">
      <c r="B162" s="56" t="s">
        <v>18</v>
      </c>
      <c r="C162" s="51"/>
      <c r="D162" s="51"/>
      <c r="E162" s="52">
        <f>SUM(E160:E161)</f>
        <v>733.13</v>
      </c>
      <c r="F162" s="4"/>
      <c r="G162" s="16"/>
    </row>
    <row r="163" spans="2:7" ht="17.25" customHeight="1" x14ac:dyDescent="0.3">
      <c r="B163" s="56"/>
      <c r="C163" s="51"/>
      <c r="D163" s="51"/>
      <c r="E163" s="52"/>
      <c r="F163" s="4"/>
      <c r="G163" s="16"/>
    </row>
    <row r="164" spans="2:7" x14ac:dyDescent="0.3">
      <c r="B164" s="1" t="s">
        <v>272</v>
      </c>
      <c r="C164" s="24" t="s">
        <v>198</v>
      </c>
      <c r="D164" s="2" t="s">
        <v>206</v>
      </c>
      <c r="E164" s="67">
        <v>1973.86</v>
      </c>
      <c r="F164" s="4" t="s">
        <v>57</v>
      </c>
      <c r="G164" s="16" t="s">
        <v>58</v>
      </c>
    </row>
    <row r="165" spans="2:7" x14ac:dyDescent="0.3">
      <c r="B165" s="1" t="s">
        <v>294</v>
      </c>
      <c r="C165" s="24" t="s">
        <v>115</v>
      </c>
      <c r="D165" s="2" t="s">
        <v>69</v>
      </c>
      <c r="E165" s="67">
        <v>90</v>
      </c>
      <c r="F165" s="4"/>
      <c r="G165" s="16"/>
    </row>
    <row r="166" spans="2:7" x14ac:dyDescent="0.3">
      <c r="B166" s="1" t="s">
        <v>199</v>
      </c>
      <c r="C166" s="24" t="s">
        <v>95</v>
      </c>
      <c r="D166" s="2" t="s">
        <v>22</v>
      </c>
      <c r="E166" s="67">
        <v>31.86</v>
      </c>
      <c r="F166" s="4"/>
      <c r="G166" s="16"/>
    </row>
    <row r="167" spans="2:7" x14ac:dyDescent="0.3">
      <c r="B167" s="1" t="s">
        <v>190</v>
      </c>
      <c r="C167" s="24" t="s">
        <v>191</v>
      </c>
      <c r="D167" s="2" t="s">
        <v>19</v>
      </c>
      <c r="E167" s="67">
        <v>180.04</v>
      </c>
      <c r="F167" s="4"/>
      <c r="G167" s="16"/>
    </row>
    <row r="168" spans="2:7" x14ac:dyDescent="0.3">
      <c r="B168" s="1" t="s">
        <v>273</v>
      </c>
      <c r="C168" s="24" t="s">
        <v>200</v>
      </c>
      <c r="D168" s="2" t="s">
        <v>19</v>
      </c>
      <c r="E168" s="67">
        <v>348.66</v>
      </c>
      <c r="F168" s="4"/>
      <c r="G168" s="16"/>
    </row>
    <row r="169" spans="2:7" x14ac:dyDescent="0.3">
      <c r="B169" s="1" t="s">
        <v>265</v>
      </c>
      <c r="C169" s="24">
        <v>2223105724</v>
      </c>
      <c r="D169" s="2" t="s">
        <v>22</v>
      </c>
      <c r="E169" s="67">
        <v>175</v>
      </c>
      <c r="F169" s="4"/>
      <c r="G169" s="16"/>
    </row>
    <row r="170" spans="2:7" x14ac:dyDescent="0.3">
      <c r="B170" s="1" t="s">
        <v>274</v>
      </c>
      <c r="C170" s="24" t="s">
        <v>201</v>
      </c>
      <c r="D170" s="2" t="s">
        <v>207</v>
      </c>
      <c r="E170" s="67">
        <v>3216</v>
      </c>
      <c r="F170" s="4"/>
      <c r="G170" s="16"/>
    </row>
    <row r="171" spans="2:7" x14ac:dyDescent="0.3">
      <c r="B171" s="1" t="s">
        <v>202</v>
      </c>
      <c r="C171" s="24" t="s">
        <v>203</v>
      </c>
      <c r="D171" s="2" t="s">
        <v>177</v>
      </c>
      <c r="E171" s="67">
        <v>175</v>
      </c>
      <c r="F171" s="4"/>
      <c r="G171" s="16"/>
    </row>
    <row r="172" spans="2:7" x14ac:dyDescent="0.3">
      <c r="B172" s="1" t="s">
        <v>111</v>
      </c>
      <c r="C172" s="24" t="s">
        <v>112</v>
      </c>
      <c r="D172" s="2" t="s">
        <v>105</v>
      </c>
      <c r="E172" s="67">
        <v>17.5</v>
      </c>
      <c r="F172" s="4"/>
      <c r="G172" s="16"/>
    </row>
    <row r="173" spans="2:7" x14ac:dyDescent="0.3">
      <c r="B173" s="1" t="s">
        <v>275</v>
      </c>
      <c r="C173" s="24" t="s">
        <v>204</v>
      </c>
      <c r="D173" s="2" t="s">
        <v>208</v>
      </c>
      <c r="E173" s="67">
        <v>343</v>
      </c>
    </row>
    <row r="174" spans="2:7" x14ac:dyDescent="0.3">
      <c r="B174" s="5" t="s">
        <v>286</v>
      </c>
      <c r="C174" s="30" t="s">
        <v>205</v>
      </c>
      <c r="D174" s="10" t="s">
        <v>98</v>
      </c>
      <c r="E174" s="68">
        <v>1568</v>
      </c>
      <c r="F174" s="13"/>
      <c r="G174" s="7"/>
    </row>
    <row r="175" spans="2:7" x14ac:dyDescent="0.3">
      <c r="E175" s="37">
        <f>SUM(E164:E174)</f>
        <v>8118.92</v>
      </c>
      <c r="F175" s="3"/>
    </row>
    <row r="176" spans="2:7" x14ac:dyDescent="0.3">
      <c r="F176" s="3"/>
    </row>
    <row r="177" spans="2:7" x14ac:dyDescent="0.3">
      <c r="B177" s="7" t="s">
        <v>4</v>
      </c>
      <c r="C177" s="30">
        <v>92963223473</v>
      </c>
      <c r="D177" s="10" t="s">
        <v>22</v>
      </c>
      <c r="E177" s="36">
        <v>458.69</v>
      </c>
      <c r="F177" s="13" t="s">
        <v>43</v>
      </c>
      <c r="G177" s="7" t="s">
        <v>42</v>
      </c>
    </row>
    <row r="178" spans="2:7" x14ac:dyDescent="0.3">
      <c r="F178" s="3"/>
    </row>
    <row r="179" spans="2:7" x14ac:dyDescent="0.3">
      <c r="B179" s="7" t="s">
        <v>209</v>
      </c>
      <c r="C179" s="30" t="s">
        <v>219</v>
      </c>
      <c r="D179" s="10" t="s">
        <v>22</v>
      </c>
      <c r="E179" s="36">
        <v>2612.75</v>
      </c>
      <c r="F179" s="13" t="s">
        <v>210</v>
      </c>
      <c r="G179" s="7" t="str">
        <f>+[1]Sheet1!$G$142</f>
        <v>Uređaji, strojevi i oprema za ostale namjen</v>
      </c>
    </row>
    <row r="180" spans="2:7" x14ac:dyDescent="0.3">
      <c r="F180" s="3"/>
    </row>
    <row r="181" spans="2:7" x14ac:dyDescent="0.3">
      <c r="B181" s="1" t="s">
        <v>276</v>
      </c>
      <c r="C181" s="24" t="s">
        <v>212</v>
      </c>
      <c r="D181" s="2" t="s">
        <v>22</v>
      </c>
      <c r="E181" s="67">
        <v>146.75</v>
      </c>
      <c r="F181" s="4" t="s">
        <v>211</v>
      </c>
      <c r="G181" s="6" t="s">
        <v>54</v>
      </c>
    </row>
    <row r="182" spans="2:7" x14ac:dyDescent="0.3">
      <c r="B182" s="1" t="s">
        <v>277</v>
      </c>
      <c r="C182" s="24" t="s">
        <v>213</v>
      </c>
      <c r="D182" s="2" t="s">
        <v>22</v>
      </c>
      <c r="E182" s="67">
        <v>208.55</v>
      </c>
    </row>
    <row r="183" spans="2:7" x14ac:dyDescent="0.3">
      <c r="B183" s="1" t="s">
        <v>278</v>
      </c>
      <c r="C183" s="24" t="s">
        <v>214</v>
      </c>
      <c r="D183" s="2" t="s">
        <v>22</v>
      </c>
      <c r="E183" s="67">
        <v>68</v>
      </c>
    </row>
    <row r="184" spans="2:7" x14ac:dyDescent="0.3">
      <c r="B184" s="1" t="s">
        <v>279</v>
      </c>
      <c r="C184" s="24" t="s">
        <v>215</v>
      </c>
      <c r="D184" s="2" t="s">
        <v>22</v>
      </c>
      <c r="E184" s="67">
        <v>517.74</v>
      </c>
    </row>
    <row r="185" spans="2:7" x14ac:dyDescent="0.3">
      <c r="B185" s="1" t="s">
        <v>216</v>
      </c>
      <c r="C185" s="24" t="s">
        <v>217</v>
      </c>
      <c r="D185" s="2" t="s">
        <v>22</v>
      </c>
      <c r="E185" s="67">
        <v>108.5</v>
      </c>
    </row>
    <row r="186" spans="2:7" x14ac:dyDescent="0.3">
      <c r="B186" s="1" t="s">
        <v>280</v>
      </c>
      <c r="C186" s="24" t="s">
        <v>218</v>
      </c>
      <c r="D186" s="2" t="s">
        <v>22</v>
      </c>
      <c r="E186" s="67">
        <v>978.57</v>
      </c>
    </row>
    <row r="187" spans="2:7" x14ac:dyDescent="0.3">
      <c r="B187" s="7" t="s">
        <v>281</v>
      </c>
      <c r="C187" s="30" t="s">
        <v>116</v>
      </c>
      <c r="D187" s="10" t="s">
        <v>22</v>
      </c>
      <c r="E187" s="36">
        <v>283.33999999999997</v>
      </c>
      <c r="F187" s="13"/>
      <c r="G187" s="7"/>
    </row>
    <row r="188" spans="2:7" x14ac:dyDescent="0.3">
      <c r="B188" s="6" t="s">
        <v>18</v>
      </c>
      <c r="E188" s="37">
        <f>SUM(E181:E187)</f>
        <v>2311.4500000000003</v>
      </c>
      <c r="F188" s="3"/>
    </row>
    <row r="189" spans="2:7" x14ac:dyDescent="0.3">
      <c r="F189" s="3"/>
    </row>
    <row r="190" spans="2:7" x14ac:dyDescent="0.3">
      <c r="B190" s="6" t="s">
        <v>6</v>
      </c>
      <c r="E190" s="37">
        <v>336242.21</v>
      </c>
      <c r="F190" s="4" t="s">
        <v>45</v>
      </c>
      <c r="G190" s="6" t="s">
        <v>46</v>
      </c>
    </row>
    <row r="191" spans="2:7" x14ac:dyDescent="0.3">
      <c r="E191" s="37">
        <f>+[2]Sheet1!$L$39+[2]Sheet1!$L$47+[2]Sheet1!$L$58+[2]Sheet1!$N$94</f>
        <v>18042.04</v>
      </c>
      <c r="F191" s="4" t="s">
        <v>47</v>
      </c>
      <c r="G191" s="6" t="s">
        <v>50</v>
      </c>
    </row>
    <row r="192" spans="2:7" x14ac:dyDescent="0.3">
      <c r="E192" s="37">
        <f>(+E190*0.165)+344.93</f>
        <v>55824.894650000009</v>
      </c>
      <c r="F192" s="4" t="s">
        <v>48</v>
      </c>
      <c r="G192" s="6" t="s">
        <v>51</v>
      </c>
    </row>
    <row r="193" spans="2:7" x14ac:dyDescent="0.3">
      <c r="B193" s="16"/>
      <c r="C193" s="51"/>
      <c r="D193" s="9"/>
      <c r="E193" s="52">
        <v>21441.25</v>
      </c>
      <c r="F193" s="4" t="s">
        <v>49</v>
      </c>
      <c r="G193" s="6" t="s">
        <v>52</v>
      </c>
    </row>
    <row r="194" spans="2:7" x14ac:dyDescent="0.3">
      <c r="B194" s="7"/>
      <c r="C194" s="30"/>
      <c r="D194" s="10"/>
      <c r="E194" s="36">
        <v>1500</v>
      </c>
      <c r="F194" s="13" t="s">
        <v>62</v>
      </c>
      <c r="G194" s="7" t="s">
        <v>61</v>
      </c>
    </row>
    <row r="195" spans="2:7" x14ac:dyDescent="0.3">
      <c r="B195" s="6" t="s">
        <v>18</v>
      </c>
      <c r="E195" s="37">
        <f>SUM(E190:E194)</f>
        <v>433050.39465000003</v>
      </c>
      <c r="F195" s="3"/>
    </row>
    <row r="196" spans="2:7" x14ac:dyDescent="0.3">
      <c r="B196" s="59" t="s">
        <v>64</v>
      </c>
      <c r="C196" s="72"/>
      <c r="D196" s="12"/>
      <c r="E196" s="54">
        <f>+E195+E188+E179+E177+E175+E162+E158+E153+E141+E137+E123+E116+E68+E57+E55+E45+E39+E30+E28+E18+E9+E32+E23</f>
        <v>531184.82465000008</v>
      </c>
      <c r="F196" s="3"/>
    </row>
    <row r="197" spans="2:7" x14ac:dyDescent="0.3">
      <c r="F197" s="3"/>
    </row>
    <row r="198" spans="2:7" x14ac:dyDescent="0.3">
      <c r="F198" s="3"/>
    </row>
    <row r="199" spans="2:7" x14ac:dyDescent="0.3">
      <c r="F199" s="3"/>
    </row>
    <row r="200" spans="2:7" x14ac:dyDescent="0.3">
      <c r="F200" s="3"/>
    </row>
    <row r="201" spans="2:7" x14ac:dyDescent="0.3">
      <c r="F201" s="3"/>
    </row>
    <row r="202" spans="2:7" x14ac:dyDescent="0.3">
      <c r="F202" s="3"/>
    </row>
    <row r="203" spans="2:7" x14ac:dyDescent="0.3">
      <c r="F203" s="3"/>
    </row>
    <row r="204" spans="2:7" x14ac:dyDescent="0.3">
      <c r="F204" s="3"/>
    </row>
    <row r="205" spans="2:7" x14ac:dyDescent="0.3">
      <c r="F205" s="3"/>
    </row>
    <row r="206" spans="2:7" x14ac:dyDescent="0.3">
      <c r="F206" s="3"/>
    </row>
    <row r="207" spans="2:7" x14ac:dyDescent="0.3">
      <c r="F207" s="3"/>
    </row>
    <row r="208" spans="2:7" x14ac:dyDescent="0.3">
      <c r="F208" s="3"/>
    </row>
    <row r="209" spans="6:6" x14ac:dyDescent="0.3">
      <c r="F209" s="3"/>
    </row>
    <row r="210" spans="6:6" x14ac:dyDescent="0.3">
      <c r="F210" s="3"/>
    </row>
    <row r="211" spans="6:6" x14ac:dyDescent="0.3">
      <c r="F211" s="3"/>
    </row>
    <row r="212" spans="6:6" x14ac:dyDescent="0.3">
      <c r="F212" s="3"/>
    </row>
    <row r="213" spans="6:6" x14ac:dyDescent="0.3">
      <c r="F213" s="3"/>
    </row>
    <row r="214" spans="6:6" x14ac:dyDescent="0.3">
      <c r="F214" s="3"/>
    </row>
    <row r="215" spans="6:6" x14ac:dyDescent="0.3">
      <c r="F215" s="3"/>
    </row>
    <row r="216" spans="6:6" x14ac:dyDescent="0.3">
      <c r="F216" s="3"/>
    </row>
    <row r="217" spans="6:6" x14ac:dyDescent="0.3">
      <c r="F217" s="3"/>
    </row>
    <row r="218" spans="6:6" x14ac:dyDescent="0.3">
      <c r="F218" s="3"/>
    </row>
    <row r="219" spans="6:6" x14ac:dyDescent="0.3">
      <c r="F219" s="3"/>
    </row>
    <row r="220" spans="6:6" x14ac:dyDescent="0.3">
      <c r="F220" s="3"/>
    </row>
    <row r="221" spans="6:6" x14ac:dyDescent="0.3">
      <c r="F221" s="3"/>
    </row>
    <row r="222" spans="6:6" x14ac:dyDescent="0.3">
      <c r="F222" s="3"/>
    </row>
    <row r="223" spans="6:6" x14ac:dyDescent="0.3">
      <c r="F223" s="3"/>
    </row>
    <row r="224" spans="6:6" x14ac:dyDescent="0.3">
      <c r="F224" s="3"/>
    </row>
    <row r="225" spans="6:6" x14ac:dyDescent="0.3">
      <c r="F225" s="3"/>
    </row>
    <row r="226" spans="6:6" x14ac:dyDescent="0.3">
      <c r="F226" s="3"/>
    </row>
    <row r="227" spans="6:6" x14ac:dyDescent="0.3">
      <c r="F227" s="3"/>
    </row>
    <row r="228" spans="6:6" x14ac:dyDescent="0.3">
      <c r="F228" s="3"/>
    </row>
    <row r="229" spans="6:6" x14ac:dyDescent="0.3">
      <c r="F229" s="3"/>
    </row>
    <row r="230" spans="6:6" x14ac:dyDescent="0.3">
      <c r="F230" s="3"/>
    </row>
    <row r="231" spans="6:6" x14ac:dyDescent="0.3">
      <c r="F231" s="3"/>
    </row>
    <row r="232" spans="6:6" x14ac:dyDescent="0.3">
      <c r="F232" s="3"/>
    </row>
    <row r="233" spans="6:6" x14ac:dyDescent="0.3">
      <c r="F233" s="3"/>
    </row>
    <row r="234" spans="6:6" x14ac:dyDescent="0.3">
      <c r="F234" s="3"/>
    </row>
    <row r="235" spans="6:6" x14ac:dyDescent="0.3">
      <c r="F235" s="3"/>
    </row>
    <row r="236" spans="6:6" x14ac:dyDescent="0.3">
      <c r="F236" s="3"/>
    </row>
    <row r="237" spans="6:6" x14ac:dyDescent="0.3">
      <c r="F237" s="3"/>
    </row>
    <row r="238" spans="6:6" x14ac:dyDescent="0.3">
      <c r="F238" s="3"/>
    </row>
    <row r="239" spans="6:6" x14ac:dyDescent="0.3">
      <c r="F239" s="3"/>
    </row>
    <row r="240" spans="6:6" x14ac:dyDescent="0.3">
      <c r="F240" s="3"/>
    </row>
    <row r="241" spans="6:6" x14ac:dyDescent="0.3">
      <c r="F241" s="3"/>
    </row>
    <row r="242" spans="6:6" x14ac:dyDescent="0.3">
      <c r="F242" s="3"/>
    </row>
    <row r="243" spans="6:6" x14ac:dyDescent="0.3">
      <c r="F243" s="3"/>
    </row>
    <row r="244" spans="6:6" x14ac:dyDescent="0.3">
      <c r="F244" s="3"/>
    </row>
    <row r="245" spans="6:6" x14ac:dyDescent="0.3">
      <c r="F245" s="3"/>
    </row>
    <row r="246" spans="6:6" x14ac:dyDescent="0.3">
      <c r="F246" s="3"/>
    </row>
    <row r="247" spans="6:6" x14ac:dyDescent="0.3">
      <c r="F247" s="3"/>
    </row>
    <row r="248" spans="6:6" x14ac:dyDescent="0.3">
      <c r="F248" s="3"/>
    </row>
    <row r="249" spans="6:6" x14ac:dyDescent="0.3">
      <c r="F249" s="3"/>
    </row>
    <row r="250" spans="6:6" x14ac:dyDescent="0.3">
      <c r="F250" s="3"/>
    </row>
    <row r="251" spans="6:6" x14ac:dyDescent="0.3">
      <c r="F251" s="3"/>
    </row>
    <row r="252" spans="6:6" x14ac:dyDescent="0.3">
      <c r="F252" s="3"/>
    </row>
    <row r="253" spans="6:6" x14ac:dyDescent="0.3">
      <c r="F253" s="3"/>
    </row>
    <row r="254" spans="6:6" x14ac:dyDescent="0.3">
      <c r="F254" s="3"/>
    </row>
    <row r="255" spans="6:6" x14ac:dyDescent="0.3">
      <c r="F255" s="3"/>
    </row>
    <row r="256" spans="6:6" x14ac:dyDescent="0.3">
      <c r="F256" s="3"/>
    </row>
    <row r="257" spans="6:6" x14ac:dyDescent="0.3">
      <c r="F257" s="3"/>
    </row>
    <row r="258" spans="6:6" x14ac:dyDescent="0.3">
      <c r="F258" s="3"/>
    </row>
    <row r="259" spans="6:6" x14ac:dyDescent="0.3">
      <c r="F259" s="3"/>
    </row>
    <row r="260" spans="6:6" x14ac:dyDescent="0.3">
      <c r="F260" s="3"/>
    </row>
    <row r="261" spans="6:6" x14ac:dyDescent="0.3">
      <c r="F261" s="3"/>
    </row>
    <row r="262" spans="6:6" x14ac:dyDescent="0.3">
      <c r="F262" s="3"/>
    </row>
    <row r="263" spans="6:6" x14ac:dyDescent="0.3">
      <c r="F263" s="3"/>
    </row>
    <row r="264" spans="6:6" x14ac:dyDescent="0.3">
      <c r="F264" s="3"/>
    </row>
    <row r="265" spans="6:6" x14ac:dyDescent="0.3">
      <c r="F265" s="3"/>
    </row>
    <row r="266" spans="6:6" x14ac:dyDescent="0.3">
      <c r="F266" s="3"/>
    </row>
    <row r="267" spans="6:6" x14ac:dyDescent="0.3">
      <c r="F267" s="3"/>
    </row>
    <row r="268" spans="6:6" x14ac:dyDescent="0.3">
      <c r="F268" s="3"/>
    </row>
    <row r="269" spans="6:6" x14ac:dyDescent="0.3">
      <c r="F269" s="3"/>
    </row>
    <row r="270" spans="6:6" x14ac:dyDescent="0.3">
      <c r="F270" s="3"/>
    </row>
    <row r="271" spans="6:6" x14ac:dyDescent="0.3">
      <c r="F271" s="3"/>
    </row>
    <row r="272" spans="6:6" x14ac:dyDescent="0.3">
      <c r="F272" s="3"/>
    </row>
    <row r="273" spans="6:6" x14ac:dyDescent="0.3">
      <c r="F273" s="3"/>
    </row>
    <row r="274" spans="6:6" x14ac:dyDescent="0.3">
      <c r="F274" s="3"/>
    </row>
    <row r="275" spans="6:6" x14ac:dyDescent="0.3">
      <c r="F275" s="3"/>
    </row>
    <row r="276" spans="6:6" x14ac:dyDescent="0.3">
      <c r="F276" s="3"/>
    </row>
    <row r="277" spans="6:6" x14ac:dyDescent="0.3">
      <c r="F277" s="3"/>
    </row>
    <row r="278" spans="6:6" x14ac:dyDescent="0.3">
      <c r="F278" s="3"/>
    </row>
    <row r="279" spans="6:6" x14ac:dyDescent="0.3">
      <c r="F279" s="3"/>
    </row>
    <row r="280" spans="6:6" x14ac:dyDescent="0.3">
      <c r="F280" s="3"/>
    </row>
    <row r="281" spans="6:6" x14ac:dyDescent="0.3">
      <c r="F281" s="3"/>
    </row>
    <row r="282" spans="6:6" x14ac:dyDescent="0.3">
      <c r="F282" s="3"/>
    </row>
    <row r="283" spans="6:6" x14ac:dyDescent="0.3">
      <c r="F283" s="3"/>
    </row>
    <row r="284" spans="6:6" x14ac:dyDescent="0.3">
      <c r="F284" s="3"/>
    </row>
    <row r="285" spans="6:6" x14ac:dyDescent="0.3">
      <c r="F285" s="3"/>
    </row>
    <row r="286" spans="6:6" x14ac:dyDescent="0.3">
      <c r="F286" s="3"/>
    </row>
    <row r="287" spans="6:6" x14ac:dyDescent="0.3">
      <c r="F287" s="3"/>
    </row>
    <row r="288" spans="6:6" x14ac:dyDescent="0.3">
      <c r="F288" s="3"/>
    </row>
    <row r="289" spans="6:6" x14ac:dyDescent="0.3">
      <c r="F289" s="3"/>
    </row>
    <row r="290" spans="6:6" x14ac:dyDescent="0.3">
      <c r="F290" s="3"/>
    </row>
    <row r="291" spans="6:6" x14ac:dyDescent="0.3">
      <c r="F291" s="3"/>
    </row>
    <row r="292" spans="6:6" x14ac:dyDescent="0.3">
      <c r="F292" s="3"/>
    </row>
    <row r="293" spans="6:6" x14ac:dyDescent="0.3">
      <c r="F293" s="3"/>
    </row>
    <row r="294" spans="6:6" x14ac:dyDescent="0.3">
      <c r="F294" s="3"/>
    </row>
    <row r="295" spans="6:6" x14ac:dyDescent="0.3">
      <c r="F295" s="3"/>
    </row>
    <row r="296" spans="6:6" x14ac:dyDescent="0.3">
      <c r="F296" s="3"/>
    </row>
    <row r="297" spans="6:6" x14ac:dyDescent="0.3">
      <c r="F297" s="3"/>
    </row>
    <row r="298" spans="6:6" x14ac:dyDescent="0.3">
      <c r="F298" s="3"/>
    </row>
    <row r="299" spans="6:6" x14ac:dyDescent="0.3">
      <c r="F299" s="3"/>
    </row>
    <row r="300" spans="6:6" x14ac:dyDescent="0.3">
      <c r="F300" s="3"/>
    </row>
    <row r="301" spans="6:6" x14ac:dyDescent="0.3">
      <c r="F301" s="3"/>
    </row>
    <row r="302" spans="6:6" x14ac:dyDescent="0.3">
      <c r="F302" s="3"/>
    </row>
    <row r="303" spans="6:6" x14ac:dyDescent="0.3">
      <c r="F303" s="3"/>
    </row>
    <row r="304" spans="6:6" x14ac:dyDescent="0.3">
      <c r="F304" s="3"/>
    </row>
    <row r="305" spans="6:6" x14ac:dyDescent="0.3">
      <c r="F305" s="3"/>
    </row>
    <row r="306" spans="6:6" x14ac:dyDescent="0.3">
      <c r="F306" s="3"/>
    </row>
    <row r="307" spans="6:6" x14ac:dyDescent="0.3">
      <c r="F307" s="3"/>
    </row>
    <row r="308" spans="6:6" x14ac:dyDescent="0.3">
      <c r="F308" s="3"/>
    </row>
    <row r="309" spans="6:6" x14ac:dyDescent="0.3">
      <c r="F309" s="3"/>
    </row>
    <row r="310" spans="6:6" x14ac:dyDescent="0.3">
      <c r="F310" s="3"/>
    </row>
    <row r="311" spans="6:6" x14ac:dyDescent="0.3">
      <c r="F311" s="3"/>
    </row>
    <row r="312" spans="6:6" x14ac:dyDescent="0.3">
      <c r="F312" s="3"/>
    </row>
    <row r="313" spans="6:6" x14ac:dyDescent="0.3">
      <c r="F313" s="3"/>
    </row>
    <row r="314" spans="6:6" x14ac:dyDescent="0.3">
      <c r="F314" s="3"/>
    </row>
    <row r="315" spans="6:6" x14ac:dyDescent="0.3">
      <c r="F315" s="3"/>
    </row>
    <row r="316" spans="6:6" x14ac:dyDescent="0.3">
      <c r="F316" s="3"/>
    </row>
    <row r="317" spans="6:6" x14ac:dyDescent="0.3">
      <c r="F317" s="3"/>
    </row>
    <row r="318" spans="6:6" x14ac:dyDescent="0.3">
      <c r="F318" s="3"/>
    </row>
    <row r="319" spans="6:6" x14ac:dyDescent="0.3">
      <c r="F319" s="3"/>
    </row>
    <row r="320" spans="6:6" x14ac:dyDescent="0.3">
      <c r="F320" s="3"/>
    </row>
    <row r="321" spans="6:6" x14ac:dyDescent="0.3">
      <c r="F321" s="3"/>
    </row>
    <row r="322" spans="6:6" x14ac:dyDescent="0.3">
      <c r="F322" s="3"/>
    </row>
    <row r="323" spans="6:6" x14ac:dyDescent="0.3">
      <c r="F323" s="3"/>
    </row>
    <row r="324" spans="6:6" x14ac:dyDescent="0.3">
      <c r="F324" s="3"/>
    </row>
    <row r="325" spans="6:6" x14ac:dyDescent="0.3">
      <c r="F325" s="3"/>
    </row>
    <row r="326" spans="6:6" x14ac:dyDescent="0.3">
      <c r="F326" s="3"/>
    </row>
    <row r="327" spans="6:6" x14ac:dyDescent="0.3">
      <c r="F327" s="3"/>
    </row>
    <row r="328" spans="6:6" x14ac:dyDescent="0.3">
      <c r="F328" s="3"/>
    </row>
    <row r="329" spans="6:6" x14ac:dyDescent="0.3">
      <c r="F329" s="3"/>
    </row>
    <row r="330" spans="6:6" x14ac:dyDescent="0.3">
      <c r="F330" s="3"/>
    </row>
    <row r="331" spans="6:6" x14ac:dyDescent="0.3">
      <c r="F331" s="3"/>
    </row>
    <row r="332" spans="6:6" x14ac:dyDescent="0.3">
      <c r="F332" s="3"/>
    </row>
    <row r="333" spans="6:6" x14ac:dyDescent="0.3">
      <c r="F333" s="3"/>
    </row>
    <row r="334" spans="6:6" x14ac:dyDescent="0.3">
      <c r="F334" s="3"/>
    </row>
    <row r="335" spans="6:6" x14ac:dyDescent="0.3">
      <c r="F335" s="3"/>
    </row>
    <row r="336" spans="6:6" x14ac:dyDescent="0.3">
      <c r="F336" s="3"/>
    </row>
    <row r="337" spans="6:6" x14ac:dyDescent="0.3">
      <c r="F337" s="3"/>
    </row>
    <row r="338" spans="6:6" x14ac:dyDescent="0.3">
      <c r="F338" s="3"/>
    </row>
    <row r="339" spans="6:6" x14ac:dyDescent="0.3">
      <c r="F339" s="3"/>
    </row>
    <row r="340" spans="6:6" x14ac:dyDescent="0.3">
      <c r="F340" s="3"/>
    </row>
    <row r="341" spans="6:6" x14ac:dyDescent="0.3">
      <c r="F341" s="3"/>
    </row>
    <row r="342" spans="6:6" x14ac:dyDescent="0.3">
      <c r="F342" s="3"/>
    </row>
    <row r="343" spans="6:6" x14ac:dyDescent="0.3">
      <c r="F343" s="3"/>
    </row>
    <row r="344" spans="6:6" x14ac:dyDescent="0.3">
      <c r="F344" s="3"/>
    </row>
    <row r="345" spans="6:6" x14ac:dyDescent="0.3">
      <c r="F345" s="3"/>
    </row>
    <row r="346" spans="6:6" x14ac:dyDescent="0.3">
      <c r="F346" s="3"/>
    </row>
    <row r="347" spans="6:6" x14ac:dyDescent="0.3">
      <c r="F347" s="3"/>
    </row>
    <row r="348" spans="6:6" x14ac:dyDescent="0.3">
      <c r="F348" s="3"/>
    </row>
    <row r="349" spans="6:6" x14ac:dyDescent="0.3">
      <c r="F349" s="3"/>
    </row>
    <row r="350" spans="6:6" x14ac:dyDescent="0.3">
      <c r="F350" s="3"/>
    </row>
    <row r="351" spans="6:6" x14ac:dyDescent="0.3">
      <c r="F351" s="3"/>
    </row>
    <row r="352" spans="6:6" x14ac:dyDescent="0.3">
      <c r="F352" s="3"/>
    </row>
    <row r="353" spans="6:6" x14ac:dyDescent="0.3">
      <c r="F353" s="3"/>
    </row>
    <row r="354" spans="6:6" x14ac:dyDescent="0.3">
      <c r="F354" s="3"/>
    </row>
    <row r="355" spans="6:6" x14ac:dyDescent="0.3">
      <c r="F355" s="3"/>
    </row>
    <row r="356" spans="6:6" x14ac:dyDescent="0.3">
      <c r="F356" s="3"/>
    </row>
    <row r="357" spans="6:6" x14ac:dyDescent="0.3">
      <c r="F357" s="3"/>
    </row>
    <row r="358" spans="6:6" x14ac:dyDescent="0.3">
      <c r="F358" s="3"/>
    </row>
    <row r="359" spans="6:6" x14ac:dyDescent="0.3">
      <c r="F359" s="3"/>
    </row>
  </sheetData>
  <sheetProtection algorithmName="SHA-512" hashValue="+Ql9kCSwtoi287qFoUqks1wIh9cLDnkxaIG0f9iM/s2L5hU1n5vqTGiutnd+UN7Tqpw/WF8A+FlQELo8w7iM+Q==" saltValue="3gPS91wlZgLcBpIEEWKD6Q==" spinCount="100000" sheet="1" objects="1" scenarios="1"/>
  <mergeCells count="1">
    <mergeCell ref="F4:G4"/>
  </mergeCells>
  <pageMargins left="0.70866141732283472" right="0.70866141732283472" top="0.35433070866141736" bottom="0.35433070866141736" header="0.31496062992125984" footer="0.31496062992125984"/>
  <pageSetup paperSize="9" scale="56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Šaina</dc:creator>
  <cp:lastModifiedBy>Klaudija</cp:lastModifiedBy>
  <cp:lastPrinted>2024-06-19T06:50:03Z</cp:lastPrinted>
  <dcterms:created xsi:type="dcterms:W3CDTF">2015-03-27T08:41:49Z</dcterms:created>
  <dcterms:modified xsi:type="dcterms:W3CDTF">2024-06-19T06:50:06Z</dcterms:modified>
</cp:coreProperties>
</file>