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laudija\Desktop\"/>
    </mc:Choice>
  </mc:AlternateContent>
  <xr:revisionPtr revIDLastSave="0" documentId="8_{B6D8D3C7-47BF-4E48-824C-B7EEFDC6AC84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PROSINAC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4" i="1" l="1"/>
  <c r="E146" i="1"/>
  <c r="E149" i="1"/>
  <c r="E150" i="1"/>
  <c r="E115" i="1"/>
  <c r="E78" i="1"/>
  <c r="C145" i="1"/>
  <c r="D144" i="1"/>
  <c r="D145" i="1" s="1"/>
  <c r="C144" i="1"/>
  <c r="C143" i="1"/>
  <c r="E139" i="1"/>
  <c r="C138" i="1"/>
  <c r="D137" i="1"/>
  <c r="C137" i="1"/>
  <c r="C135" i="1"/>
  <c r="E132" i="1"/>
  <c r="E130" i="1"/>
  <c r="C103" i="1"/>
  <c r="D123" i="1"/>
  <c r="D120" i="1"/>
  <c r="E111" i="1"/>
  <c r="C108" i="1"/>
  <c r="D104" i="1"/>
  <c r="E106" i="1"/>
  <c r="C102" i="1"/>
  <c r="E100" i="1"/>
  <c r="D99" i="1"/>
  <c r="C99" i="1"/>
  <c r="C98" i="1"/>
  <c r="D93" i="1"/>
  <c r="C93" i="1"/>
  <c r="C92" i="1"/>
  <c r="C91" i="1"/>
  <c r="C90" i="1"/>
  <c r="C89" i="1"/>
  <c r="C88" i="1"/>
  <c r="E87" i="1"/>
  <c r="E95" i="1" s="1"/>
  <c r="E85" i="1"/>
  <c r="C82" i="1"/>
  <c r="D81" i="1"/>
  <c r="D82" i="1" s="1"/>
  <c r="C81" i="1"/>
  <c r="C73" i="1"/>
  <c r="C75" i="1"/>
  <c r="C74" i="1"/>
  <c r="D76" i="1"/>
  <c r="C76" i="1"/>
  <c r="E48" i="1"/>
  <c r="E30" i="1"/>
  <c r="E28" i="1"/>
  <c r="E26" i="1"/>
  <c r="E18" i="1"/>
  <c r="E22" i="1" s="1"/>
  <c r="E56" i="1"/>
  <c r="E52" i="1"/>
  <c r="E44" i="1"/>
  <c r="E39" i="1"/>
  <c r="G141" i="1"/>
  <c r="E153" i="1" l="1"/>
  <c r="E31" i="1"/>
</calcChain>
</file>

<file path=xl/sharedStrings.xml><?xml version="1.0" encoding="utf-8"?>
<sst xmlns="http://schemas.openxmlformats.org/spreadsheetml/2006/main" count="311" uniqueCount="209">
  <si>
    <t>Hrvatski telekom d.d.</t>
  </si>
  <si>
    <t>TIM d.o.o. Rijeka</t>
  </si>
  <si>
    <t>Libukom Jurdani d.o.o. Jurdani</t>
  </si>
  <si>
    <t>ZABA - ZAGREBAČKA BANKA d.d.</t>
  </si>
  <si>
    <t>Studentski centar Rijeka</t>
  </si>
  <si>
    <t>Fakultet za menadžment u turizmu i ugostiteljstvu</t>
  </si>
  <si>
    <t>HP Hrvatska pošta</t>
  </si>
  <si>
    <t>Securitas Hrvatska d.o.o. Zagreb</t>
  </si>
  <si>
    <t>NAZIV ISPLATITELJA: Fakultet za menadžment u turizmu i ugostiteljestvu, Opatija</t>
  </si>
  <si>
    <t>NAZIV PRIMATELJA</t>
  </si>
  <si>
    <t>OIB PRIMATELJA</t>
  </si>
  <si>
    <t>SJEDIŠTE</t>
  </si>
  <si>
    <t>VRSTA RASHODA</t>
  </si>
  <si>
    <t>Ukupno</t>
  </si>
  <si>
    <t>Opatija</t>
  </si>
  <si>
    <t>3221</t>
  </si>
  <si>
    <t>Uredski materijal i ostali materijalni rashodi</t>
  </si>
  <si>
    <t>Zagreb</t>
  </si>
  <si>
    <t>Rijeka</t>
  </si>
  <si>
    <t>Usluge telefona, pošte i prijevoza</t>
  </si>
  <si>
    <t>3231</t>
  </si>
  <si>
    <t>3232</t>
  </si>
  <si>
    <t>Usluge tekućeg i investicijskog održavanja</t>
  </si>
  <si>
    <t>3234</t>
  </si>
  <si>
    <t>Komunalne usluge</t>
  </si>
  <si>
    <t>Zakupnine i najamnine</t>
  </si>
  <si>
    <t>Računalne usluge</t>
  </si>
  <si>
    <t>Ostale usluge</t>
  </si>
  <si>
    <t>3239</t>
  </si>
  <si>
    <t>Reprezentacija</t>
  </si>
  <si>
    <t>3293</t>
  </si>
  <si>
    <t>3295</t>
  </si>
  <si>
    <t>3431</t>
  </si>
  <si>
    <t>Pristojbe i naknade</t>
  </si>
  <si>
    <t>3111</t>
  </si>
  <si>
    <t>Plaće za redovan rad</t>
  </si>
  <si>
    <t>3121</t>
  </si>
  <si>
    <t>3132</t>
  </si>
  <si>
    <t>3211</t>
  </si>
  <si>
    <t>Ostali rashodi za zaposlene</t>
  </si>
  <si>
    <t>Dorinosi za zdravstveno osiguranje</t>
  </si>
  <si>
    <t>Službena putovanja</t>
  </si>
  <si>
    <t>Jurdani</t>
  </si>
  <si>
    <t>FINA Zagreb</t>
  </si>
  <si>
    <t>3238</t>
  </si>
  <si>
    <t>3294</t>
  </si>
  <si>
    <t>Članarine</t>
  </si>
  <si>
    <t>Sveukupno</t>
  </si>
  <si>
    <t>Način objave - ukupni iznos po primatelju</t>
  </si>
  <si>
    <t xml:space="preserve">Energija </t>
  </si>
  <si>
    <t>HEP Opskrba d.o.o. Zagreb</t>
  </si>
  <si>
    <t>Seminari, savjetovanja</t>
  </si>
  <si>
    <t>3233</t>
  </si>
  <si>
    <t>Grad Opatija</t>
  </si>
  <si>
    <t>99455464348</t>
  </si>
  <si>
    <t>Ris d.o.o.</t>
  </si>
  <si>
    <t>Kastav</t>
  </si>
  <si>
    <t>77917801452</t>
  </si>
  <si>
    <t>48450888776</t>
  </si>
  <si>
    <t>Usluge promidžbe i informiranja</t>
  </si>
  <si>
    <t>3236</t>
  </si>
  <si>
    <t>Zdravstvene i veterinarske usluge</t>
  </si>
  <si>
    <t>80848401890</t>
  </si>
  <si>
    <t>CROATIA poliklinika</t>
  </si>
  <si>
    <t>Bon-Ton d.o.o.</t>
  </si>
  <si>
    <t>A1 d.o.o.</t>
  </si>
  <si>
    <t>Miscom d.o.o.</t>
  </si>
  <si>
    <t>Čavle</t>
  </si>
  <si>
    <t>3237</t>
  </si>
  <si>
    <t>Intelektualne i osobne usluge</t>
  </si>
  <si>
    <t>Klaster zdravstvenog turizma</t>
  </si>
  <si>
    <t>52931027628</t>
  </si>
  <si>
    <t>29524210204</t>
  </si>
  <si>
    <t>65230358232</t>
  </si>
  <si>
    <t>87500773013</t>
  </si>
  <si>
    <t>38281545411</t>
  </si>
  <si>
    <t>Bankarske usluge i usluge platnog prometa</t>
  </si>
  <si>
    <t>ADRIALIFT D.O.O.</t>
  </si>
  <si>
    <t>36856415212</t>
  </si>
  <si>
    <t>Polikolinika Medico</t>
  </si>
  <si>
    <t>57951842896</t>
  </si>
  <si>
    <t>STUDENTSKI CENTAR RIJEKA</t>
  </si>
  <si>
    <t>GDPR</t>
  </si>
  <si>
    <t>Naknada za nezapošljavanje invalida, Državni proračun</t>
  </si>
  <si>
    <t>Ostali nespomenuti rashodi poslovanja</t>
  </si>
  <si>
    <t>68419124305</t>
  </si>
  <si>
    <t xml:space="preserve">HRVATSKA RADIOTELEVIZIJA </t>
  </si>
  <si>
    <t>AGENCIJA ZA KOMERCIJALNU DJELATNOST</t>
  </si>
  <si>
    <t>VENTEX d.o.o.</t>
  </si>
  <si>
    <t>3t cable d.o.o.</t>
  </si>
  <si>
    <t>Altair obrt</t>
  </si>
  <si>
    <t>58843087891</t>
  </si>
  <si>
    <t>63398817957</t>
  </si>
  <si>
    <t>52945704293</t>
  </si>
  <si>
    <t>3299</t>
  </si>
  <si>
    <t>4221</t>
  </si>
  <si>
    <t>Ekonomski fakultet, Zagreb</t>
  </si>
  <si>
    <t>CENTAR ZA MANAGEMENT I SAVJETOVANJE ZAGREB, 60842328628</t>
  </si>
  <si>
    <t xml:space="preserve">ORELJ d.o.o. </t>
  </si>
  <si>
    <t>RRIF plus d.o.o.</t>
  </si>
  <si>
    <t>Seniko studio d.o.o.</t>
  </si>
  <si>
    <t>Ventex d.o.o.</t>
  </si>
  <si>
    <t>Vereno d.o.o.</t>
  </si>
  <si>
    <t>INA industrija nafte d.d.</t>
  </si>
  <si>
    <t>B elektronika d.o.o.</t>
  </si>
  <si>
    <t>Mega mont d.o.o.</t>
  </si>
  <si>
    <t>Škorpion d.o.o.</t>
  </si>
  <si>
    <t>MLD usluge d.o.o.</t>
  </si>
  <si>
    <t>Koprivnica</t>
  </si>
  <si>
    <t>ATAUCTUS d.o.o.</t>
  </si>
  <si>
    <t>DMD promocija d.o.o.</t>
  </si>
  <si>
    <t xml:space="preserve">Narodne novine d.d. </t>
  </si>
  <si>
    <t>Crikvenica-Opatija eko d.o.o.</t>
  </si>
  <si>
    <t>Briefing d.o.o.</t>
  </si>
  <si>
    <t>TEB  POSLOVNO SAVJETOVANJE D.O.O.ZAGREB</t>
  </si>
  <si>
    <t>99944170669</t>
  </si>
  <si>
    <t>18376805890</t>
  </si>
  <si>
    <t>06785674428</t>
  </si>
  <si>
    <t>87599305429</t>
  </si>
  <si>
    <t>57807962737</t>
  </si>
  <si>
    <t>62171880268</t>
  </si>
  <si>
    <t>27759560625</t>
  </si>
  <si>
    <t>06144393646</t>
  </si>
  <si>
    <t>48278869268</t>
  </si>
  <si>
    <t>64536314217</t>
  </si>
  <si>
    <t>72591090665</t>
  </si>
  <si>
    <t>90345404370</t>
  </si>
  <si>
    <t>42961482220</t>
  </si>
  <si>
    <t>64546066176</t>
  </si>
  <si>
    <t>46094474369</t>
  </si>
  <si>
    <t>Majda Šale</t>
  </si>
  <si>
    <t>Slobodan Kadić</t>
  </si>
  <si>
    <t>Barbara Karleuša</t>
  </si>
  <si>
    <t>Diana Grgurić</t>
  </si>
  <si>
    <t>Hrvoje Patajac</t>
  </si>
  <si>
    <t>Nevia Skalnik</t>
  </si>
  <si>
    <t>Smiljana Tominić</t>
  </si>
  <si>
    <t xml:space="preserve">Hermina Maras </t>
  </si>
  <si>
    <t>Karlo Grebac</t>
  </si>
  <si>
    <t>Josip Orišković</t>
  </si>
  <si>
    <t>Tanja Janjatović</t>
  </si>
  <si>
    <t>Josip Mikulić</t>
  </si>
  <si>
    <t>Marijana Kalčić</t>
  </si>
  <si>
    <t>Vanja Čotić Poturić</t>
  </si>
  <si>
    <t>Digitalna panda obrt</t>
  </si>
  <si>
    <t>Studentski centar Split</t>
  </si>
  <si>
    <t>Split</t>
  </si>
  <si>
    <t>Studentski centar Varaždin</t>
  </si>
  <si>
    <t>Varaždin</t>
  </si>
  <si>
    <t>Sveučilišna knjižnica Rijeka</t>
  </si>
  <si>
    <t>Netcom d.o.o.</t>
  </si>
  <si>
    <t>Arriva d.o.o.</t>
  </si>
  <si>
    <t>Cres</t>
  </si>
  <si>
    <t>LRH d.d.</t>
  </si>
  <si>
    <t>Novax d.o.o.</t>
  </si>
  <si>
    <t>Lovran</t>
  </si>
  <si>
    <t>Olinfos d.o.o.</t>
  </si>
  <si>
    <t>Scripta obrt</t>
  </si>
  <si>
    <t>Nastavni zavod za javno zdravstvo</t>
  </si>
  <si>
    <t>Premije osiguranja</t>
  </si>
  <si>
    <t>3292</t>
  </si>
  <si>
    <t>Euroherc osiguranje</t>
  </si>
  <si>
    <t>Merkur osiguranje</t>
  </si>
  <si>
    <t>Kao kakao</t>
  </si>
  <si>
    <t>Matulji</t>
  </si>
  <si>
    <t>HEMON d.o.o.</t>
  </si>
  <si>
    <t>70464829391</t>
  </si>
  <si>
    <t>EDAMBA</t>
  </si>
  <si>
    <t>Belgija</t>
  </si>
  <si>
    <t>IFA Croatia</t>
  </si>
  <si>
    <t>EKONOMSKI FAKULTET ZAGREB</t>
  </si>
  <si>
    <t>FINA ZAGREB</t>
  </si>
  <si>
    <t>22159828326</t>
  </si>
  <si>
    <t>33537012235</t>
  </si>
  <si>
    <t>27208467122</t>
  </si>
  <si>
    <t>85821130368</t>
  </si>
  <si>
    <t>72792371693</t>
  </si>
  <si>
    <t>66859264899</t>
  </si>
  <si>
    <t>83292250774</t>
  </si>
  <si>
    <t>53229170726</t>
  </si>
  <si>
    <t>61539838199</t>
  </si>
  <si>
    <t>68236278686</t>
  </si>
  <si>
    <t>82350083536</t>
  </si>
  <si>
    <t>91794705139</t>
  </si>
  <si>
    <t>BOGUS obrt</t>
  </si>
  <si>
    <t>DINO BUS d.o.o.</t>
  </si>
  <si>
    <t>HEDERA, salon cvijeća i umjetnina</t>
  </si>
  <si>
    <t>Hrvatska udruga poslodavaca</t>
  </si>
  <si>
    <t>NOVAK, obrt za prijevoz</t>
  </si>
  <si>
    <t>Omega bus, obrt</t>
  </si>
  <si>
    <t>Pasticeria Cupido</t>
  </si>
  <si>
    <t>PLAVNIK d.o.o.</t>
  </si>
  <si>
    <t>Punat</t>
  </si>
  <si>
    <t>V-TRANS, obrt</t>
  </si>
  <si>
    <t>ŠTOŠTA obrt</t>
  </si>
  <si>
    <t>MALI RAJ d.o.o.</t>
  </si>
  <si>
    <t>3433</t>
  </si>
  <si>
    <t>Zatezne kamate</t>
  </si>
  <si>
    <t>Hrvatska udruga za školovanje pasa vodiča i mobilnost</t>
  </si>
  <si>
    <t>Centar za pružanje usluga u zajednici Ivana Brlić Mažuranić</t>
  </si>
  <si>
    <t>3811</t>
  </si>
  <si>
    <t>Tekuće donacije u novcu</t>
  </si>
  <si>
    <t>4241</t>
  </si>
  <si>
    <t>Knjige u knjižnici</t>
  </si>
  <si>
    <t>Borea d.o.o.</t>
  </si>
  <si>
    <t>M.E.P. d.o.o.</t>
  </si>
  <si>
    <t>Signeta d.o.o.</t>
  </si>
  <si>
    <t>20.1.2025.</t>
  </si>
  <si>
    <t>Isplate sredstava za razdoblje prosinac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</si>
</sst>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42424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43" fontId="0" fillId="0" borderId="0" xfId="0" applyNumberFormat="1"/>
    <xf numFmtId="0" fontId="3" fillId="0" borderId="2" xfId="0" applyFont="1" applyBorder="1" applyAlignment="1">
      <alignment horizontal="left" wrapText="1"/>
    </xf>
    <xf numFmtId="0" fontId="3" fillId="3" borderId="0" xfId="0" applyFont="1" applyFill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2" xfId="0" applyNumberFormat="1" applyFont="1" applyBorder="1"/>
    <xf numFmtId="43" fontId="3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3" borderId="0" xfId="1" applyFont="1" applyFill="1" applyAlignment="1">
      <alignment horizontal="right"/>
    </xf>
    <xf numFmtId="0" fontId="3" fillId="0" borderId="2" xfId="0" quotePrefix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43" fontId="3" fillId="0" borderId="0" xfId="1" quotePrefix="1" applyFont="1" applyBorder="1" applyAlignment="1">
      <alignment horizontal="center" vertical="center"/>
    </xf>
    <xf numFmtId="43" fontId="3" fillId="0" borderId="2" xfId="1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43" fontId="3" fillId="0" borderId="0" xfId="1" quotePrefix="1" applyFont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1" quotePrefix="1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0" fillId="0" borderId="2" xfId="0" applyBorder="1"/>
  </cellXfs>
  <cellStyles count="3">
    <cellStyle name="Comma" xfId="1" builtinId="3"/>
    <cellStyle name="Normal" xfId="0" builtinId="0"/>
    <cellStyle name="Obično_List4" xfId="2" xr:uid="{F2E6192A-C1F1-4AA4-B53E-06D55FC9A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audija/Downloads/JAV_OBJ_19-12-2024_11-18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audija/Downloads/JAV_OBJ_20-01-2025_08-45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9">
          <cell r="F39" t="str">
            <v>Uredska oprema i namještaj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4">
          <cell r="C14" t="str">
            <v>67852922022</v>
          </cell>
        </row>
        <row r="15">
          <cell r="C15" t="str">
            <v>19819724166</v>
          </cell>
        </row>
        <row r="20">
          <cell r="C20" t="str">
            <v>42761894507</v>
          </cell>
        </row>
        <row r="26">
          <cell r="C26" t="str">
            <v>37566767638</v>
          </cell>
        </row>
        <row r="28">
          <cell r="C28" t="str">
            <v>74578677561</v>
          </cell>
        </row>
        <row r="32">
          <cell r="C32" t="str">
            <v>BE0899189010</v>
          </cell>
        </row>
        <row r="35">
          <cell r="C35" t="str">
            <v>22694857747</v>
          </cell>
        </row>
        <row r="43">
          <cell r="C43" t="str">
            <v>81793146560</v>
          </cell>
        </row>
        <row r="46">
          <cell r="C46">
            <v>84108603042</v>
          </cell>
        </row>
        <row r="53">
          <cell r="C53" t="str">
            <v>09747956682</v>
          </cell>
        </row>
        <row r="58">
          <cell r="C58" t="str">
            <v>15573308024</v>
          </cell>
        </row>
        <row r="59">
          <cell r="C59" t="str">
            <v>50090625176</v>
          </cell>
        </row>
        <row r="63">
          <cell r="C63" t="str">
            <v>08937835435</v>
          </cell>
        </row>
        <row r="66">
          <cell r="C66" t="str">
            <v>45613787772</v>
          </cell>
        </row>
        <row r="67">
          <cell r="C67" t="str">
            <v>46118101286</v>
          </cell>
        </row>
        <row r="70">
          <cell r="C70" t="str">
            <v>00281914459</v>
          </cell>
        </row>
        <row r="72">
          <cell r="C72" t="str">
            <v>86218445257</v>
          </cell>
        </row>
        <row r="74">
          <cell r="C74" t="str">
            <v>89963313814</v>
          </cell>
        </row>
        <row r="79">
          <cell r="C79" t="str">
            <v>50419679602</v>
          </cell>
        </row>
        <row r="80">
          <cell r="E80">
            <v>162.6</v>
          </cell>
        </row>
        <row r="82">
          <cell r="C82" t="str">
            <v>30641829498</v>
          </cell>
        </row>
        <row r="86">
          <cell r="C86" t="str">
            <v>25975412650</v>
          </cell>
        </row>
        <row r="87">
          <cell r="C87" t="str">
            <v>64945507350</v>
          </cell>
        </row>
        <row r="88">
          <cell r="C88" t="str">
            <v>84122581314</v>
          </cell>
        </row>
        <row r="96">
          <cell r="E96">
            <v>15.44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17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10" sqref="B10"/>
    </sheetView>
  </sheetViews>
  <sheetFormatPr defaultRowHeight="16.5" x14ac:dyDescent="0.3"/>
  <cols>
    <col min="1" max="1" width="3" customWidth="1"/>
    <col min="2" max="2" width="51.5703125" style="4" customWidth="1"/>
    <col min="3" max="3" width="19" style="24" customWidth="1"/>
    <col min="4" max="4" width="18.42578125" style="2" customWidth="1"/>
    <col min="5" max="5" width="15.5703125" style="16" customWidth="1"/>
    <col min="6" max="6" width="11" style="24" customWidth="1"/>
    <col min="7" max="7" width="35.140625" style="26" customWidth="1"/>
    <col min="8" max="8" width="13.42578125" bestFit="1" customWidth="1"/>
  </cols>
  <sheetData>
    <row r="1" spans="2:7" x14ac:dyDescent="0.3">
      <c r="B1" s="4" t="s">
        <v>8</v>
      </c>
    </row>
    <row r="2" spans="2:7" x14ac:dyDescent="0.3">
      <c r="B2" s="4" t="s">
        <v>208</v>
      </c>
    </row>
    <row r="5" spans="2:7" ht="49.5" customHeight="1" x14ac:dyDescent="0.25">
      <c r="B5" s="45" t="s">
        <v>9</v>
      </c>
      <c r="C5" s="45" t="s">
        <v>10</v>
      </c>
      <c r="D5" s="45" t="s">
        <v>11</v>
      </c>
      <c r="E5" s="46" t="s">
        <v>48</v>
      </c>
      <c r="F5" s="48" t="s">
        <v>12</v>
      </c>
      <c r="G5" s="49"/>
    </row>
    <row r="6" spans="2:7" x14ac:dyDescent="0.3">
      <c r="E6" s="17"/>
    </row>
    <row r="7" spans="2:7" x14ac:dyDescent="0.3">
      <c r="B7" s="1" t="s">
        <v>96</v>
      </c>
      <c r="C7" s="24">
        <v>27208467122</v>
      </c>
      <c r="D7" s="2" t="s">
        <v>17</v>
      </c>
      <c r="E7" s="14">
        <v>250</v>
      </c>
      <c r="F7" s="24">
        <v>3213</v>
      </c>
      <c r="G7" s="26" t="s">
        <v>51</v>
      </c>
    </row>
    <row r="8" spans="2:7" ht="3.75" customHeight="1" x14ac:dyDescent="0.3">
      <c r="B8" s="3"/>
      <c r="C8" s="25"/>
      <c r="D8" s="7"/>
      <c r="E8" s="15"/>
      <c r="F8" s="25"/>
      <c r="G8" s="31"/>
    </row>
    <row r="9" spans="2:7" x14ac:dyDescent="0.3">
      <c r="B9" s="4" t="s">
        <v>13</v>
      </c>
      <c r="E9" s="16">
        <v>250</v>
      </c>
    </row>
    <row r="11" spans="2:7" ht="20.100000000000001" customHeight="1" x14ac:dyDescent="0.3">
      <c r="B11" s="1" t="s">
        <v>64</v>
      </c>
      <c r="C11" s="24" t="s">
        <v>71</v>
      </c>
      <c r="D11" s="2" t="s">
        <v>17</v>
      </c>
      <c r="E11" s="14">
        <v>652.5</v>
      </c>
      <c r="F11" s="39" t="s">
        <v>15</v>
      </c>
      <c r="G11" s="35" t="s">
        <v>16</v>
      </c>
    </row>
    <row r="12" spans="2:7" ht="20.100000000000001" customHeight="1" x14ac:dyDescent="0.3">
      <c r="B12" s="1" t="s">
        <v>97</v>
      </c>
      <c r="C12" s="24">
        <v>-60842328628</v>
      </c>
      <c r="D12" s="2" t="s">
        <v>17</v>
      </c>
      <c r="E12" s="14">
        <v>42</v>
      </c>
      <c r="F12" s="39"/>
      <c r="G12" s="35"/>
    </row>
    <row r="13" spans="2:7" ht="20.100000000000001" customHeight="1" x14ac:dyDescent="0.3">
      <c r="B13" s="1" t="s">
        <v>87</v>
      </c>
      <c r="C13" s="24" t="s">
        <v>91</v>
      </c>
      <c r="D13" s="2" t="s">
        <v>17</v>
      </c>
      <c r="E13" s="14">
        <v>58.5</v>
      </c>
      <c r="F13" s="39"/>
      <c r="G13" s="35"/>
    </row>
    <row r="14" spans="2:7" ht="20.100000000000001" customHeight="1" x14ac:dyDescent="0.3">
      <c r="B14" s="1" t="s">
        <v>114</v>
      </c>
      <c r="C14" s="24" t="s">
        <v>115</v>
      </c>
      <c r="D14" s="2" t="s">
        <v>17</v>
      </c>
      <c r="E14" s="14">
        <v>270</v>
      </c>
      <c r="F14" s="39"/>
      <c r="G14" s="35"/>
    </row>
    <row r="15" spans="2:7" ht="20.100000000000001" customHeight="1" x14ac:dyDescent="0.3">
      <c r="B15" s="1" t="s">
        <v>99</v>
      </c>
      <c r="C15" s="24" t="s">
        <v>116</v>
      </c>
      <c r="D15" s="2" t="s">
        <v>17</v>
      </c>
      <c r="E15" s="14">
        <v>237.3</v>
      </c>
      <c r="F15" s="39"/>
      <c r="G15" s="35"/>
    </row>
    <row r="16" spans="2:7" ht="20.100000000000001" customHeight="1" x14ac:dyDescent="0.3">
      <c r="B16" s="1" t="s">
        <v>113</v>
      </c>
      <c r="C16" s="24" t="s">
        <v>117</v>
      </c>
      <c r="D16" s="2" t="s">
        <v>17</v>
      </c>
      <c r="E16" s="14">
        <v>322.88</v>
      </c>
      <c r="F16" s="39"/>
      <c r="G16" s="35"/>
    </row>
    <row r="17" spans="2:7" ht="20.100000000000001" customHeight="1" x14ac:dyDescent="0.3">
      <c r="B17" s="1" t="s">
        <v>100</v>
      </c>
      <c r="C17" s="24" t="s">
        <v>118</v>
      </c>
      <c r="D17" s="2" t="s">
        <v>17</v>
      </c>
      <c r="E17" s="14">
        <v>19.91</v>
      </c>
      <c r="F17" s="39"/>
      <c r="G17" s="35"/>
    </row>
    <row r="18" spans="2:7" ht="20.100000000000001" customHeight="1" x14ac:dyDescent="0.3">
      <c r="B18" s="1" t="s">
        <v>101</v>
      </c>
      <c r="C18" s="24" t="s">
        <v>92</v>
      </c>
      <c r="D18" s="2" t="s">
        <v>18</v>
      </c>
      <c r="E18" s="14">
        <f>+[2]Sheet1!$E$96</f>
        <v>15.44</v>
      </c>
      <c r="F18" s="39"/>
      <c r="G18" s="35"/>
    </row>
    <row r="19" spans="2:7" ht="20.100000000000001" customHeight="1" x14ac:dyDescent="0.3">
      <c r="B19" s="1" t="s">
        <v>102</v>
      </c>
      <c r="C19" s="24" t="s">
        <v>119</v>
      </c>
      <c r="D19" s="2" t="s">
        <v>14</v>
      </c>
      <c r="E19" s="14">
        <v>85.28</v>
      </c>
      <c r="F19" s="39"/>
      <c r="G19" s="35"/>
    </row>
    <row r="20" spans="2:7" ht="20.100000000000001" customHeight="1" x14ac:dyDescent="0.3">
      <c r="B20" s="1" t="s">
        <v>98</v>
      </c>
      <c r="C20" s="24" t="s">
        <v>120</v>
      </c>
      <c r="D20" s="2" t="s">
        <v>14</v>
      </c>
      <c r="E20" s="14">
        <v>631.15</v>
      </c>
      <c r="F20" s="39"/>
      <c r="G20" s="35"/>
    </row>
    <row r="21" spans="2:7" ht="5.25" customHeight="1" x14ac:dyDescent="0.3">
      <c r="B21" s="5"/>
      <c r="C21" s="25"/>
      <c r="D21" s="7"/>
      <c r="E21" s="18"/>
      <c r="F21" s="40"/>
      <c r="G21" s="36"/>
    </row>
    <row r="22" spans="2:7" ht="22.5" customHeight="1" x14ac:dyDescent="0.3">
      <c r="B22" s="4" t="s">
        <v>13</v>
      </c>
      <c r="E22" s="16">
        <f>SUM(E11:E21)</f>
        <v>2334.96</v>
      </c>
    </row>
    <row r="24" spans="2:7" x14ac:dyDescent="0.3">
      <c r="B24" s="4" t="s">
        <v>50</v>
      </c>
      <c r="C24" s="24">
        <v>63073332379</v>
      </c>
      <c r="D24" s="2" t="s">
        <v>17</v>
      </c>
      <c r="E24" s="13">
        <v>1742.98</v>
      </c>
      <c r="F24" s="24">
        <v>3223</v>
      </c>
      <c r="G24" s="26" t="s">
        <v>49</v>
      </c>
    </row>
    <row r="25" spans="2:7" ht="15.75" customHeight="1" x14ac:dyDescent="0.3">
      <c r="B25" s="5" t="s">
        <v>103</v>
      </c>
      <c r="C25" s="25" t="s">
        <v>121</v>
      </c>
      <c r="D25" s="7" t="s">
        <v>17</v>
      </c>
      <c r="E25" s="19">
        <v>376.01</v>
      </c>
      <c r="F25" s="25"/>
      <c r="G25" s="31"/>
    </row>
    <row r="26" spans="2:7" x14ac:dyDescent="0.3">
      <c r="B26" s="4" t="s">
        <v>13</v>
      </c>
      <c r="E26" s="16">
        <f>+E25+E24</f>
        <v>2118.9899999999998</v>
      </c>
    </row>
    <row r="27" spans="2:7" s="23" customFormat="1" x14ac:dyDescent="0.3">
      <c r="B27" s="9"/>
      <c r="C27" s="27"/>
      <c r="D27" s="6"/>
      <c r="E27" s="20"/>
      <c r="F27" s="41"/>
      <c r="G27" s="34"/>
    </row>
    <row r="28" spans="2:7" x14ac:dyDescent="0.3">
      <c r="B28" s="4" t="s">
        <v>0</v>
      </c>
      <c r="C28" s="24">
        <v>81793146560</v>
      </c>
      <c r="D28" s="2" t="s">
        <v>17</v>
      </c>
      <c r="E28" s="16">
        <f>1020.25+571.97+29.2</f>
        <v>1621.42</v>
      </c>
      <c r="F28" s="42" t="s">
        <v>20</v>
      </c>
      <c r="G28" s="35" t="s">
        <v>19</v>
      </c>
    </row>
    <row r="29" spans="2:7" x14ac:dyDescent="0.3">
      <c r="B29" s="4" t="s">
        <v>65</v>
      </c>
      <c r="C29" s="24" t="s">
        <v>72</v>
      </c>
      <c r="D29" s="2" t="s">
        <v>17</v>
      </c>
      <c r="E29" s="16">
        <v>344.29</v>
      </c>
      <c r="F29" s="42"/>
      <c r="G29" s="35"/>
    </row>
    <row r="30" spans="2:7" x14ac:dyDescent="0.3">
      <c r="B30" s="5" t="s">
        <v>6</v>
      </c>
      <c r="C30" s="25">
        <v>87311810356</v>
      </c>
      <c r="D30" s="7" t="s">
        <v>17</v>
      </c>
      <c r="E30" s="18">
        <f>35.7+141.17+0.3+120+201.69+17.5</f>
        <v>516.36</v>
      </c>
      <c r="F30" s="43"/>
      <c r="G30" s="31"/>
    </row>
    <row r="31" spans="2:7" x14ac:dyDescent="0.3">
      <c r="B31" s="4" t="s">
        <v>13</v>
      </c>
      <c r="E31" s="16">
        <f>SUM(E28:E30)</f>
        <v>2482.0700000000002</v>
      </c>
      <c r="F31" s="44"/>
    </row>
    <row r="32" spans="2:7" x14ac:dyDescent="0.3">
      <c r="F32" s="44"/>
    </row>
    <row r="33" spans="2:7" ht="15.95" customHeight="1" x14ac:dyDescent="0.3">
      <c r="B33" s="4" t="s">
        <v>77</v>
      </c>
      <c r="C33" s="28" t="s">
        <v>78</v>
      </c>
      <c r="D33" s="2" t="s">
        <v>18</v>
      </c>
      <c r="E33" s="13">
        <v>3262.81</v>
      </c>
      <c r="F33" s="42" t="s">
        <v>21</v>
      </c>
      <c r="G33" s="35" t="s">
        <v>22</v>
      </c>
    </row>
    <row r="34" spans="2:7" ht="15.95" customHeight="1" x14ac:dyDescent="0.3">
      <c r="B34" s="4" t="s">
        <v>66</v>
      </c>
      <c r="C34" s="28" t="s">
        <v>73</v>
      </c>
      <c r="D34" s="2" t="s">
        <v>67</v>
      </c>
      <c r="E34" s="13">
        <v>169.25</v>
      </c>
      <c r="F34" s="44"/>
    </row>
    <row r="35" spans="2:7" ht="15.95" customHeight="1" x14ac:dyDescent="0.3">
      <c r="B35" s="4" t="s">
        <v>104</v>
      </c>
      <c r="C35" s="28" t="s">
        <v>122</v>
      </c>
      <c r="D35" s="2" t="s">
        <v>18</v>
      </c>
      <c r="E35" s="13">
        <v>160.51</v>
      </c>
      <c r="F35" s="44"/>
    </row>
    <row r="36" spans="2:7" ht="15.95" customHeight="1" x14ac:dyDescent="0.3">
      <c r="B36" s="4" t="s">
        <v>107</v>
      </c>
      <c r="C36" s="28" t="s">
        <v>123</v>
      </c>
      <c r="D36" s="2" t="s">
        <v>108</v>
      </c>
      <c r="E36" s="13">
        <v>266.5</v>
      </c>
      <c r="F36" s="44"/>
    </row>
    <row r="37" spans="2:7" ht="15.95" customHeight="1" x14ac:dyDescent="0.3">
      <c r="B37" s="4" t="s">
        <v>105</v>
      </c>
      <c r="C37" s="28" t="s">
        <v>124</v>
      </c>
      <c r="D37" s="2" t="s">
        <v>18</v>
      </c>
      <c r="E37" s="13">
        <v>80</v>
      </c>
      <c r="F37" s="44"/>
    </row>
    <row r="38" spans="2:7" ht="15.95" customHeight="1" x14ac:dyDescent="0.3">
      <c r="B38" s="3" t="s">
        <v>106</v>
      </c>
      <c r="C38" s="25" t="s">
        <v>125</v>
      </c>
      <c r="D38" s="7" t="s">
        <v>18</v>
      </c>
      <c r="E38" s="19">
        <v>416.1</v>
      </c>
      <c r="F38" s="25"/>
      <c r="G38" s="31"/>
    </row>
    <row r="39" spans="2:7" x14ac:dyDescent="0.3">
      <c r="B39" s="4" t="s">
        <v>13</v>
      </c>
      <c r="E39" s="16">
        <f>SUM(E33:E38)</f>
        <v>4355.17</v>
      </c>
      <c r="F39" s="44"/>
    </row>
    <row r="40" spans="2:7" x14ac:dyDescent="0.3">
      <c r="F40" s="44"/>
    </row>
    <row r="41" spans="2:7" x14ac:dyDescent="0.3">
      <c r="B41" s="4" t="s">
        <v>109</v>
      </c>
      <c r="C41" s="24" t="s">
        <v>126</v>
      </c>
      <c r="D41" s="2" t="s">
        <v>18</v>
      </c>
      <c r="E41" s="16">
        <v>1000</v>
      </c>
      <c r="F41" s="42" t="s">
        <v>52</v>
      </c>
      <c r="G41" s="35" t="s">
        <v>59</v>
      </c>
    </row>
    <row r="42" spans="2:7" x14ac:dyDescent="0.3">
      <c r="B42" s="4" t="s">
        <v>110</v>
      </c>
      <c r="C42" s="24" t="s">
        <v>127</v>
      </c>
      <c r="D42" s="2" t="s">
        <v>17</v>
      </c>
      <c r="E42" s="16">
        <v>3851.85</v>
      </c>
      <c r="F42" s="42"/>
      <c r="G42" s="35"/>
    </row>
    <row r="43" spans="2:7" ht="15" customHeight="1" x14ac:dyDescent="0.3">
      <c r="B43" s="11" t="s">
        <v>111</v>
      </c>
      <c r="C43" s="25" t="s">
        <v>128</v>
      </c>
      <c r="D43" s="7" t="s">
        <v>17</v>
      </c>
      <c r="E43" s="18">
        <v>540</v>
      </c>
      <c r="F43" s="25"/>
      <c r="G43" s="31"/>
    </row>
    <row r="44" spans="2:7" x14ac:dyDescent="0.3">
      <c r="B44" s="4" t="s">
        <v>13</v>
      </c>
      <c r="E44" s="16">
        <f>SUM(E41:E43)</f>
        <v>5391.85</v>
      </c>
      <c r="F44" s="44"/>
      <c r="G44" s="34"/>
    </row>
    <row r="45" spans="2:7" x14ac:dyDescent="0.3">
      <c r="F45" s="44"/>
      <c r="G45" s="34"/>
    </row>
    <row r="46" spans="2:7" x14ac:dyDescent="0.3">
      <c r="B46" s="4" t="s">
        <v>112</v>
      </c>
      <c r="C46" s="24" t="s">
        <v>129</v>
      </c>
      <c r="D46" s="2" t="s">
        <v>14</v>
      </c>
      <c r="E46" s="16">
        <v>154</v>
      </c>
      <c r="F46" s="39" t="s">
        <v>23</v>
      </c>
      <c r="G46" s="35" t="s">
        <v>24</v>
      </c>
    </row>
    <row r="47" spans="2:7" x14ac:dyDescent="0.3">
      <c r="B47" s="5" t="s">
        <v>2</v>
      </c>
      <c r="C47" s="25">
        <v>77671806963</v>
      </c>
      <c r="D47" s="7" t="s">
        <v>42</v>
      </c>
      <c r="E47" s="18">
        <v>1031.69</v>
      </c>
      <c r="F47" s="40"/>
      <c r="G47" s="36"/>
    </row>
    <row r="48" spans="2:7" x14ac:dyDescent="0.3">
      <c r="E48" s="16">
        <f>SUM(E46:E47)</f>
        <v>1185.69</v>
      </c>
      <c r="F48" s="44"/>
      <c r="G48" s="34"/>
    </row>
    <row r="49" spans="2:7" x14ac:dyDescent="0.3">
      <c r="F49" s="44"/>
      <c r="G49" s="34"/>
    </row>
    <row r="50" spans="2:7" ht="15.95" customHeight="1" x14ac:dyDescent="0.3">
      <c r="B50" s="4" t="s">
        <v>104</v>
      </c>
      <c r="C50" s="28" t="s">
        <v>122</v>
      </c>
      <c r="D50" s="2" t="s">
        <v>18</v>
      </c>
      <c r="E50" s="16">
        <v>285.08999999999997</v>
      </c>
      <c r="F50" s="50">
        <v>3235</v>
      </c>
      <c r="G50" s="35" t="s">
        <v>25</v>
      </c>
    </row>
    <row r="51" spans="2:7" ht="15.95" customHeight="1" x14ac:dyDescent="0.3">
      <c r="B51" s="3" t="s">
        <v>89</v>
      </c>
      <c r="C51" s="25" t="s">
        <v>93</v>
      </c>
      <c r="D51" s="7" t="s">
        <v>14</v>
      </c>
      <c r="E51" s="18">
        <v>29.86</v>
      </c>
      <c r="F51" s="40"/>
      <c r="G51" s="36"/>
    </row>
    <row r="52" spans="2:7" ht="15.95" customHeight="1" x14ac:dyDescent="0.3">
      <c r="B52" s="4" t="s">
        <v>13</v>
      </c>
      <c r="E52" s="16">
        <f>SUM(E50:E51)</f>
        <v>314.95</v>
      </c>
      <c r="F52" s="44"/>
    </row>
    <row r="53" spans="2:7" ht="12" customHeight="1" x14ac:dyDescent="0.3">
      <c r="F53" s="44"/>
    </row>
    <row r="54" spans="2:7" x14ac:dyDescent="0.3">
      <c r="B54" s="1" t="s">
        <v>63</v>
      </c>
      <c r="C54" s="24" t="s">
        <v>62</v>
      </c>
      <c r="D54" s="2" t="s">
        <v>17</v>
      </c>
      <c r="E54" s="16">
        <v>1579.43</v>
      </c>
      <c r="F54" s="42" t="s">
        <v>60</v>
      </c>
      <c r="G54" s="26" t="s">
        <v>61</v>
      </c>
    </row>
    <row r="55" spans="2:7" x14ac:dyDescent="0.3">
      <c r="B55" s="3" t="s">
        <v>79</v>
      </c>
      <c r="C55" s="25" t="s">
        <v>80</v>
      </c>
      <c r="D55" s="7" t="s">
        <v>18</v>
      </c>
      <c r="E55" s="18">
        <v>160</v>
      </c>
      <c r="F55" s="43"/>
      <c r="G55" s="31"/>
    </row>
    <row r="56" spans="2:7" x14ac:dyDescent="0.3">
      <c r="B56" s="4" t="s">
        <v>13</v>
      </c>
      <c r="E56" s="16">
        <f>SUM(E54:E55)</f>
        <v>1739.43</v>
      </c>
      <c r="F56" s="44"/>
    </row>
    <row r="57" spans="2:7" x14ac:dyDescent="0.3">
      <c r="F57" s="44"/>
    </row>
    <row r="58" spans="2:7" x14ac:dyDescent="0.3">
      <c r="F58" s="44"/>
    </row>
    <row r="59" spans="2:7" x14ac:dyDescent="0.3">
      <c r="B59" s="4" t="s">
        <v>137</v>
      </c>
      <c r="C59" s="24" t="s">
        <v>82</v>
      </c>
      <c r="D59" s="2" t="s">
        <v>82</v>
      </c>
      <c r="E59" s="13">
        <v>65.45</v>
      </c>
      <c r="F59" s="39" t="s">
        <v>68</v>
      </c>
      <c r="G59" s="34" t="s">
        <v>69</v>
      </c>
    </row>
    <row r="60" spans="2:7" x14ac:dyDescent="0.3">
      <c r="B60" s="4" t="s">
        <v>138</v>
      </c>
      <c r="C60" s="24" t="s">
        <v>82</v>
      </c>
      <c r="D60" s="2" t="s">
        <v>82</v>
      </c>
      <c r="E60" s="13">
        <v>65.45</v>
      </c>
      <c r="F60" s="44"/>
    </row>
    <row r="61" spans="2:7" x14ac:dyDescent="0.3">
      <c r="B61" s="4" t="s">
        <v>130</v>
      </c>
      <c r="C61" s="24" t="s">
        <v>82</v>
      </c>
      <c r="D61" s="2" t="s">
        <v>82</v>
      </c>
      <c r="E61" s="13">
        <v>125.97</v>
      </c>
      <c r="F61" s="44"/>
    </row>
    <row r="62" spans="2:7" x14ac:dyDescent="0.3">
      <c r="B62" s="4" t="s">
        <v>131</v>
      </c>
      <c r="C62" s="24" t="s">
        <v>82</v>
      </c>
      <c r="D62" s="2" t="s">
        <v>82</v>
      </c>
      <c r="E62" s="13">
        <v>1309.08</v>
      </c>
      <c r="F62" s="44"/>
    </row>
    <row r="63" spans="2:7" x14ac:dyDescent="0.3">
      <c r="B63" s="4" t="s">
        <v>132</v>
      </c>
      <c r="C63" s="24" t="s">
        <v>82</v>
      </c>
      <c r="D63" s="2" t="s">
        <v>82</v>
      </c>
      <c r="E63" s="13">
        <v>340.21</v>
      </c>
      <c r="F63" s="44"/>
    </row>
    <row r="64" spans="2:7" x14ac:dyDescent="0.3">
      <c r="B64" s="4" t="s">
        <v>139</v>
      </c>
      <c r="C64" s="24" t="s">
        <v>82</v>
      </c>
      <c r="D64" s="2" t="s">
        <v>82</v>
      </c>
      <c r="E64" s="13">
        <v>65.45</v>
      </c>
      <c r="F64" s="44"/>
    </row>
    <row r="65" spans="2:7" x14ac:dyDescent="0.3">
      <c r="B65" s="4" t="s">
        <v>140</v>
      </c>
      <c r="C65" s="24" t="s">
        <v>82</v>
      </c>
      <c r="D65" s="2" t="s">
        <v>82</v>
      </c>
      <c r="E65" s="13">
        <v>133.41</v>
      </c>
      <c r="F65" s="44"/>
    </row>
    <row r="66" spans="2:7" x14ac:dyDescent="0.3">
      <c r="B66" s="4" t="s">
        <v>133</v>
      </c>
      <c r="C66" s="24" t="s">
        <v>82</v>
      </c>
      <c r="D66" s="2" t="s">
        <v>82</v>
      </c>
      <c r="E66" s="13">
        <v>353.45</v>
      </c>
      <c r="F66" s="44"/>
    </row>
    <row r="67" spans="2:7" x14ac:dyDescent="0.3">
      <c r="B67" s="4" t="s">
        <v>134</v>
      </c>
      <c r="C67" s="24" t="s">
        <v>82</v>
      </c>
      <c r="D67" s="2" t="s">
        <v>82</v>
      </c>
      <c r="E67" s="13">
        <v>130.91</v>
      </c>
      <c r="F67" s="44"/>
    </row>
    <row r="68" spans="2:7" x14ac:dyDescent="0.3">
      <c r="B68" s="4" t="s">
        <v>141</v>
      </c>
      <c r="C68" s="24" t="s">
        <v>82</v>
      </c>
      <c r="D68" s="2" t="s">
        <v>82</v>
      </c>
      <c r="E68" s="13">
        <v>969.9</v>
      </c>
      <c r="F68" s="44"/>
    </row>
    <row r="69" spans="2:7" x14ac:dyDescent="0.3">
      <c r="B69" s="4" t="s">
        <v>142</v>
      </c>
      <c r="C69" s="24" t="s">
        <v>82</v>
      </c>
      <c r="D69" s="2" t="s">
        <v>82</v>
      </c>
      <c r="E69" s="13">
        <v>132.78</v>
      </c>
      <c r="F69" s="44"/>
    </row>
    <row r="70" spans="2:7" x14ac:dyDescent="0.3">
      <c r="B70" s="4" t="s">
        <v>135</v>
      </c>
      <c r="C70" s="24" t="s">
        <v>82</v>
      </c>
      <c r="D70" s="2" t="s">
        <v>82</v>
      </c>
      <c r="E70" s="13">
        <v>130.91</v>
      </c>
      <c r="F70" s="44"/>
    </row>
    <row r="71" spans="2:7" x14ac:dyDescent="0.3">
      <c r="B71" s="4" t="s">
        <v>136</v>
      </c>
      <c r="C71" s="24" t="s">
        <v>82</v>
      </c>
      <c r="D71" s="2" t="s">
        <v>82</v>
      </c>
      <c r="E71" s="13">
        <v>106.4</v>
      </c>
    </row>
    <row r="72" spans="2:7" x14ac:dyDescent="0.3">
      <c r="B72" s="4" t="s">
        <v>143</v>
      </c>
      <c r="C72" s="24" t="s">
        <v>82</v>
      </c>
      <c r="D72" s="2" t="s">
        <v>82</v>
      </c>
      <c r="E72" s="13">
        <v>133.41</v>
      </c>
      <c r="F72" s="44"/>
    </row>
    <row r="73" spans="2:7" x14ac:dyDescent="0.3">
      <c r="B73" s="4" t="s">
        <v>90</v>
      </c>
      <c r="C73" s="24" t="str">
        <f>+[2]Sheet1!$C$14</f>
        <v>67852922022</v>
      </c>
      <c r="D73" s="2" t="s">
        <v>17</v>
      </c>
      <c r="E73" s="16">
        <v>50</v>
      </c>
      <c r="F73" s="44"/>
    </row>
    <row r="74" spans="2:7" x14ac:dyDescent="0.3">
      <c r="B74" s="4" t="s">
        <v>145</v>
      </c>
      <c r="C74" s="24" t="str">
        <f>+[2]Sheet1!$C$86</f>
        <v>25975412650</v>
      </c>
      <c r="D74" s="2" t="s">
        <v>146</v>
      </c>
      <c r="E74" s="16">
        <v>120.36</v>
      </c>
      <c r="F74" s="44"/>
    </row>
    <row r="75" spans="2:7" x14ac:dyDescent="0.3">
      <c r="B75" s="4" t="s">
        <v>147</v>
      </c>
      <c r="C75" s="24" t="str">
        <f>+[2]Sheet1!$C$87</f>
        <v>64945507350</v>
      </c>
      <c r="D75" s="2" t="s">
        <v>148</v>
      </c>
      <c r="E75" s="16">
        <v>155.76</v>
      </c>
      <c r="F75" s="44"/>
    </row>
    <row r="76" spans="2:7" x14ac:dyDescent="0.3">
      <c r="B76" s="4" t="s">
        <v>144</v>
      </c>
      <c r="C76" s="24" t="str">
        <f>+[2]Sheet1!$C$26</f>
        <v>37566767638</v>
      </c>
      <c r="D76" s="2" t="str">
        <f>+D77</f>
        <v>Rijeka</v>
      </c>
      <c r="E76" s="16">
        <v>1000</v>
      </c>
      <c r="F76" s="44"/>
    </row>
    <row r="77" spans="2:7" x14ac:dyDescent="0.3">
      <c r="B77" s="5" t="s">
        <v>4</v>
      </c>
      <c r="C77" s="25" t="s">
        <v>74</v>
      </c>
      <c r="D77" s="7" t="s">
        <v>18</v>
      </c>
      <c r="E77" s="18">
        <v>2238.96</v>
      </c>
      <c r="F77" s="25"/>
      <c r="G77" s="31"/>
    </row>
    <row r="78" spans="2:7" x14ac:dyDescent="0.3">
      <c r="B78" s="4" t="s">
        <v>13</v>
      </c>
      <c r="C78" s="27"/>
      <c r="D78" s="6"/>
      <c r="E78" s="20">
        <f>SUM(E59:E77)</f>
        <v>7627.86</v>
      </c>
      <c r="F78" s="39"/>
      <c r="G78" s="34"/>
    </row>
    <row r="79" spans="2:7" x14ac:dyDescent="0.3">
      <c r="F79" s="44"/>
    </row>
    <row r="80" spans="2:7" x14ac:dyDescent="0.3">
      <c r="B80" s="4" t="s">
        <v>43</v>
      </c>
      <c r="C80" s="24">
        <v>85821130368</v>
      </c>
      <c r="D80" s="2" t="s">
        <v>17</v>
      </c>
      <c r="E80" s="16">
        <v>4.91</v>
      </c>
      <c r="F80" s="42" t="s">
        <v>44</v>
      </c>
      <c r="G80" s="26" t="s">
        <v>26</v>
      </c>
    </row>
    <row r="81" spans="2:7" x14ac:dyDescent="0.3">
      <c r="B81" s="4" t="s">
        <v>149</v>
      </c>
      <c r="C81" s="24" t="str">
        <f>+[2]Sheet1!$C$88</f>
        <v>84122581314</v>
      </c>
      <c r="D81" s="2" t="str">
        <f>+D77</f>
        <v>Rijeka</v>
      </c>
      <c r="E81" s="16">
        <v>62.41</v>
      </c>
      <c r="F81" s="42"/>
    </row>
    <row r="82" spans="2:7" x14ac:dyDescent="0.3">
      <c r="B82" s="4" t="s">
        <v>150</v>
      </c>
      <c r="C82" s="24" t="str">
        <f>+[2]Sheet1!$C$67</f>
        <v>46118101286</v>
      </c>
      <c r="D82" s="2" t="str">
        <f>+D81</f>
        <v>Rijeka</v>
      </c>
      <c r="E82" s="16">
        <v>162.5</v>
      </c>
      <c r="F82" s="42"/>
    </row>
    <row r="83" spans="2:7" x14ac:dyDescent="0.3">
      <c r="B83" s="4" t="s">
        <v>55</v>
      </c>
      <c r="C83" s="24" t="s">
        <v>57</v>
      </c>
      <c r="D83" s="2" t="s">
        <v>56</v>
      </c>
      <c r="E83" s="16">
        <v>440.45</v>
      </c>
      <c r="F83" s="42"/>
    </row>
    <row r="84" spans="2:7" ht="0.75" customHeight="1" x14ac:dyDescent="0.3">
      <c r="B84" s="5"/>
      <c r="C84" s="25"/>
      <c r="D84" s="7"/>
      <c r="E84" s="18"/>
      <c r="F84" s="40"/>
      <c r="G84" s="31"/>
    </row>
    <row r="85" spans="2:7" x14ac:dyDescent="0.3">
      <c r="B85" s="4" t="s">
        <v>13</v>
      </c>
      <c r="E85" s="16">
        <f>SUM(E80:E84)</f>
        <v>670.27</v>
      </c>
      <c r="F85" s="44"/>
      <c r="G85" s="37"/>
    </row>
    <row r="86" spans="2:7" x14ac:dyDescent="0.3">
      <c r="F86" s="44"/>
      <c r="G86" s="34"/>
    </row>
    <row r="87" spans="2:7" x14ac:dyDescent="0.3">
      <c r="B87" s="4" t="s">
        <v>7</v>
      </c>
      <c r="C87" s="24">
        <v>33679708526</v>
      </c>
      <c r="D87" s="2" t="s">
        <v>17</v>
      </c>
      <c r="E87" s="16">
        <f>+[2]Sheet1!$E$80</f>
        <v>162.6</v>
      </c>
      <c r="F87" s="42" t="s">
        <v>28</v>
      </c>
      <c r="G87" s="35" t="s">
        <v>27</v>
      </c>
    </row>
    <row r="88" spans="2:7" x14ac:dyDescent="0.3">
      <c r="B88" s="1" t="s">
        <v>151</v>
      </c>
      <c r="C88" s="24" t="str">
        <f>+[2]Sheet1!$C$15</f>
        <v>19819724166</v>
      </c>
      <c r="D88" s="2" t="s">
        <v>152</v>
      </c>
      <c r="E88" s="16">
        <v>2254</v>
      </c>
      <c r="F88" s="44"/>
      <c r="G88" s="34"/>
    </row>
    <row r="89" spans="2:7" x14ac:dyDescent="0.3">
      <c r="B89" s="4" t="s">
        <v>153</v>
      </c>
      <c r="C89" s="24" t="str">
        <f>+[2]Sheet1!$C$58</f>
        <v>15573308024</v>
      </c>
      <c r="D89" s="2" t="s">
        <v>14</v>
      </c>
      <c r="E89" s="16">
        <v>310.18</v>
      </c>
      <c r="F89" s="44"/>
      <c r="G89" s="34"/>
    </row>
    <row r="90" spans="2:7" x14ac:dyDescent="0.3">
      <c r="B90" s="4" t="s">
        <v>154</v>
      </c>
      <c r="C90" s="24" t="str">
        <f>+[2]Sheet1!$C$70</f>
        <v>00281914459</v>
      </c>
      <c r="D90" s="2" t="s">
        <v>155</v>
      </c>
      <c r="E90" s="16">
        <v>272.5</v>
      </c>
      <c r="F90" s="44"/>
      <c r="G90" s="34"/>
    </row>
    <row r="91" spans="2:7" x14ac:dyDescent="0.3">
      <c r="B91" s="4" t="s">
        <v>156</v>
      </c>
      <c r="C91" s="24" t="str">
        <f>+[2]Sheet1!$C$72</f>
        <v>86218445257</v>
      </c>
      <c r="D91" s="2" t="s">
        <v>155</v>
      </c>
      <c r="E91" s="16">
        <v>250</v>
      </c>
      <c r="F91" s="44"/>
      <c r="G91" s="34"/>
    </row>
    <row r="92" spans="2:7" x14ac:dyDescent="0.3">
      <c r="B92" s="4" t="s">
        <v>157</v>
      </c>
      <c r="C92" s="24" t="str">
        <f>+[2]Sheet1!$C$79</f>
        <v>50419679602</v>
      </c>
      <c r="D92" s="2" t="s">
        <v>18</v>
      </c>
      <c r="E92" s="16">
        <v>31.9</v>
      </c>
      <c r="F92" s="44"/>
      <c r="G92" s="34"/>
    </row>
    <row r="93" spans="2:7" x14ac:dyDescent="0.3">
      <c r="B93" s="4" t="s">
        <v>158</v>
      </c>
      <c r="C93" s="24" t="str">
        <f>+[2]Sheet1!$C$66</f>
        <v>45613787772</v>
      </c>
      <c r="D93" s="2" t="str">
        <f>+D92</f>
        <v>Rijeka</v>
      </c>
      <c r="E93" s="16">
        <v>518.75</v>
      </c>
      <c r="F93" s="44"/>
      <c r="G93" s="34"/>
    </row>
    <row r="94" spans="2:7" x14ac:dyDescent="0.3">
      <c r="B94" s="5" t="s">
        <v>1</v>
      </c>
      <c r="C94" s="25" t="s">
        <v>58</v>
      </c>
      <c r="D94" s="7" t="s">
        <v>18</v>
      </c>
      <c r="E94" s="18">
        <v>250</v>
      </c>
      <c r="F94" s="43"/>
      <c r="G94" s="31"/>
    </row>
    <row r="95" spans="2:7" x14ac:dyDescent="0.3">
      <c r="B95" s="4" t="s">
        <v>13</v>
      </c>
      <c r="E95" s="16">
        <f>SUM(E87:E94)</f>
        <v>4049.93</v>
      </c>
      <c r="F95" s="44"/>
      <c r="G95" s="38"/>
    </row>
    <row r="96" spans="2:7" x14ac:dyDescent="0.3">
      <c r="F96" s="44"/>
      <c r="G96" s="34"/>
    </row>
    <row r="97" spans="2:7" x14ac:dyDescent="0.3">
      <c r="F97" s="44"/>
      <c r="G97" s="34"/>
    </row>
    <row r="98" spans="2:7" x14ac:dyDescent="0.3">
      <c r="B98" s="4" t="s">
        <v>161</v>
      </c>
      <c r="C98" s="24" t="str">
        <f>+[2]Sheet1!$C$35</f>
        <v>22694857747</v>
      </c>
      <c r="D98" s="2" t="s">
        <v>17</v>
      </c>
      <c r="E98" s="16">
        <v>40.35</v>
      </c>
      <c r="F98" s="42" t="s">
        <v>160</v>
      </c>
      <c r="G98" t="s">
        <v>159</v>
      </c>
    </row>
    <row r="99" spans="2:7" x14ac:dyDescent="0.3">
      <c r="B99" s="5" t="s">
        <v>162</v>
      </c>
      <c r="C99" s="25" t="str">
        <f>+[2]Sheet1!$C$63</f>
        <v>08937835435</v>
      </c>
      <c r="D99" s="7" t="str">
        <f>+D98</f>
        <v>Zagreb</v>
      </c>
      <c r="E99" s="18">
        <v>26.78</v>
      </c>
      <c r="F99" s="43"/>
      <c r="G99" s="31"/>
    </row>
    <row r="100" spans="2:7" x14ac:dyDescent="0.3">
      <c r="B100" s="9" t="s">
        <v>13</v>
      </c>
      <c r="E100" s="16">
        <f>SUM(E98:E99)</f>
        <v>67.13</v>
      </c>
      <c r="F100" s="44"/>
      <c r="G100" s="34"/>
    </row>
    <row r="101" spans="2:7" x14ac:dyDescent="0.3">
      <c r="F101" s="44"/>
      <c r="G101" s="34"/>
    </row>
    <row r="102" spans="2:7" ht="20.100000000000001" customHeight="1" x14ac:dyDescent="0.3">
      <c r="B102" s="4" t="s">
        <v>163</v>
      </c>
      <c r="C102" s="24" t="str">
        <f>+[2]Sheet1!$C$53</f>
        <v>09747956682</v>
      </c>
      <c r="D102" s="2" t="s">
        <v>164</v>
      </c>
      <c r="E102" s="16">
        <v>194</v>
      </c>
      <c r="F102" s="42" t="s">
        <v>30</v>
      </c>
      <c r="G102" s="34" t="s">
        <v>29</v>
      </c>
    </row>
    <row r="103" spans="2:7" ht="20.100000000000001" customHeight="1" x14ac:dyDescent="0.3">
      <c r="B103" s="4" t="s">
        <v>190</v>
      </c>
      <c r="C103" s="24" t="str">
        <f>+[2]Sheet1!$C$74</f>
        <v>89963313814</v>
      </c>
      <c r="D103" s="2" t="s">
        <v>42</v>
      </c>
      <c r="E103" s="16">
        <v>120</v>
      </c>
      <c r="F103" s="42"/>
      <c r="G103" s="34"/>
    </row>
    <row r="104" spans="2:7" ht="20.100000000000001" customHeight="1" x14ac:dyDescent="0.3">
      <c r="B104" s="4" t="s">
        <v>165</v>
      </c>
      <c r="C104" s="29" t="s">
        <v>166</v>
      </c>
      <c r="D104" s="2" t="str">
        <f>+D102</f>
        <v>Matulji</v>
      </c>
      <c r="E104" s="16">
        <v>164.6</v>
      </c>
      <c r="F104" s="42"/>
      <c r="G104" s="34"/>
    </row>
    <row r="105" spans="2:7" ht="20.100000000000001" customHeight="1" x14ac:dyDescent="0.3">
      <c r="B105" s="51" t="s">
        <v>81</v>
      </c>
      <c r="C105" s="25" t="s">
        <v>74</v>
      </c>
      <c r="D105" s="7" t="s">
        <v>18</v>
      </c>
      <c r="E105" s="18">
        <v>4660.5600000000004</v>
      </c>
      <c r="F105" s="40"/>
      <c r="G105" s="31"/>
    </row>
    <row r="106" spans="2:7" x14ac:dyDescent="0.3">
      <c r="B106" s="9" t="s">
        <v>13</v>
      </c>
      <c r="E106" s="16">
        <f>SUM(E102:E105)</f>
        <v>5139.1600000000008</v>
      </c>
      <c r="F106" s="44"/>
      <c r="G106" s="34"/>
    </row>
    <row r="107" spans="2:7" x14ac:dyDescent="0.3">
      <c r="F107" s="44"/>
      <c r="G107" s="34"/>
    </row>
    <row r="108" spans="2:7" x14ac:dyDescent="0.3">
      <c r="B108" s="4" t="s">
        <v>167</v>
      </c>
      <c r="C108" s="24" t="str">
        <f>+[2]Sheet1!$C$32</f>
        <v>BE0899189010</v>
      </c>
      <c r="D108" s="2" t="s">
        <v>168</v>
      </c>
      <c r="E108" s="16">
        <v>750</v>
      </c>
      <c r="F108" s="39" t="s">
        <v>45</v>
      </c>
      <c r="G108" s="34" t="s">
        <v>46</v>
      </c>
    </row>
    <row r="109" spans="2:7" x14ac:dyDescent="0.3">
      <c r="B109" s="4" t="s">
        <v>169</v>
      </c>
      <c r="C109" s="24">
        <v>82301045990</v>
      </c>
      <c r="D109" s="2" t="s">
        <v>17</v>
      </c>
      <c r="E109" s="16">
        <v>95</v>
      </c>
      <c r="F109" s="39"/>
      <c r="G109" s="34"/>
    </row>
    <row r="110" spans="2:7" ht="17.25" customHeight="1" x14ac:dyDescent="0.3">
      <c r="B110" s="3" t="s">
        <v>70</v>
      </c>
      <c r="C110" s="25" t="s">
        <v>75</v>
      </c>
      <c r="D110" s="7" t="s">
        <v>14</v>
      </c>
      <c r="E110" s="15">
        <v>166</v>
      </c>
      <c r="F110" s="25"/>
      <c r="G110" s="31"/>
    </row>
    <row r="111" spans="2:7" ht="17.25" customHeight="1" x14ac:dyDescent="0.3">
      <c r="B111" s="4" t="s">
        <v>13</v>
      </c>
      <c r="C111" s="29"/>
      <c r="E111" s="16">
        <f>SUM(E108:E110)</f>
        <v>1011</v>
      </c>
      <c r="F111" s="42"/>
      <c r="G111" s="34"/>
    </row>
    <row r="112" spans="2:7" ht="17.25" customHeight="1" x14ac:dyDescent="0.3">
      <c r="C112" s="29"/>
      <c r="F112" s="42"/>
      <c r="G112" s="34"/>
    </row>
    <row r="113" spans="2:7" ht="17.25" customHeight="1" x14ac:dyDescent="0.3">
      <c r="B113" s="9" t="s">
        <v>53</v>
      </c>
      <c r="C113" s="29" t="s">
        <v>54</v>
      </c>
      <c r="D113" s="2" t="s">
        <v>14</v>
      </c>
      <c r="E113" s="16">
        <v>734.15</v>
      </c>
      <c r="F113" s="42" t="s">
        <v>31</v>
      </c>
      <c r="G113" s="34" t="s">
        <v>33</v>
      </c>
    </row>
    <row r="114" spans="2:7" ht="15.75" customHeight="1" x14ac:dyDescent="0.3">
      <c r="B114" s="5" t="s">
        <v>83</v>
      </c>
      <c r="C114" s="30"/>
      <c r="D114" s="7"/>
      <c r="E114" s="18">
        <v>168</v>
      </c>
      <c r="F114" s="25"/>
      <c r="G114" s="31"/>
    </row>
    <row r="115" spans="2:7" ht="17.25" customHeight="1" x14ac:dyDescent="0.3">
      <c r="B115" s="9" t="s">
        <v>13</v>
      </c>
      <c r="C115" s="27"/>
      <c r="D115" s="6"/>
      <c r="E115" s="20">
        <f>SUM(E113:E114)</f>
        <v>902.15</v>
      </c>
      <c r="F115" s="42"/>
      <c r="G115" s="34"/>
    </row>
    <row r="116" spans="2:7" ht="17.25" customHeight="1" x14ac:dyDescent="0.3">
      <c r="B116" s="9"/>
      <c r="C116" s="27"/>
      <c r="D116" s="6"/>
      <c r="E116" s="20"/>
      <c r="F116" s="42"/>
      <c r="G116" s="34"/>
    </row>
    <row r="117" spans="2:7" x14ac:dyDescent="0.3">
      <c r="B117" t="s">
        <v>184</v>
      </c>
      <c r="C117" t="s">
        <v>172</v>
      </c>
      <c r="D117" s="2" t="s">
        <v>164</v>
      </c>
      <c r="E117" s="16">
        <v>350</v>
      </c>
      <c r="F117" s="42" t="s">
        <v>94</v>
      </c>
      <c r="G117" s="26" t="s">
        <v>84</v>
      </c>
    </row>
    <row r="118" spans="2:7" x14ac:dyDescent="0.3">
      <c r="B118" t="s">
        <v>185</v>
      </c>
      <c r="C118" t="s">
        <v>173</v>
      </c>
      <c r="D118" s="2" t="s">
        <v>18</v>
      </c>
      <c r="E118" s="16">
        <v>1085</v>
      </c>
      <c r="F118" s="42"/>
    </row>
    <row r="119" spans="2:7" x14ac:dyDescent="0.3">
      <c r="B119" t="s">
        <v>170</v>
      </c>
      <c r="C119" t="s">
        <v>174</v>
      </c>
      <c r="D119" s="2" t="s">
        <v>17</v>
      </c>
      <c r="E119" s="16">
        <v>416.2</v>
      </c>
      <c r="F119" s="42"/>
    </row>
    <row r="120" spans="2:7" x14ac:dyDescent="0.3">
      <c r="B120" t="s">
        <v>171</v>
      </c>
      <c r="C120" t="s">
        <v>175</v>
      </c>
      <c r="D120" s="2" t="str">
        <f>+D119</f>
        <v>Zagreb</v>
      </c>
      <c r="E120" s="16">
        <v>64.7</v>
      </c>
      <c r="F120" s="42"/>
    </row>
    <row r="121" spans="2:7" x14ac:dyDescent="0.3">
      <c r="B121" t="s">
        <v>186</v>
      </c>
      <c r="C121" t="s">
        <v>176</v>
      </c>
      <c r="D121" s="2" t="s">
        <v>155</v>
      </c>
      <c r="E121" s="16">
        <v>50</v>
      </c>
      <c r="F121" s="42"/>
    </row>
    <row r="122" spans="2:7" x14ac:dyDescent="0.3">
      <c r="B122" t="s">
        <v>86</v>
      </c>
      <c r="C122" t="s">
        <v>85</v>
      </c>
      <c r="D122" s="2" t="s">
        <v>17</v>
      </c>
      <c r="E122" s="16">
        <v>31.86</v>
      </c>
      <c r="F122" s="42"/>
    </row>
    <row r="123" spans="2:7" x14ac:dyDescent="0.3">
      <c r="B123" t="s">
        <v>187</v>
      </c>
      <c r="C123" t="s">
        <v>177</v>
      </c>
      <c r="D123" s="2" t="str">
        <f>+D122</f>
        <v>Zagreb</v>
      </c>
      <c r="E123" s="16">
        <v>1300.98</v>
      </c>
      <c r="F123" s="42"/>
    </row>
    <row r="124" spans="2:7" x14ac:dyDescent="0.3">
      <c r="B124" t="s">
        <v>195</v>
      </c>
      <c r="C124" t="s">
        <v>178</v>
      </c>
      <c r="D124" s="2" t="s">
        <v>14</v>
      </c>
      <c r="E124" s="16">
        <v>44.5</v>
      </c>
      <c r="F124" s="42"/>
    </row>
    <row r="125" spans="2:7" x14ac:dyDescent="0.3">
      <c r="B125" t="s">
        <v>188</v>
      </c>
      <c r="C125" t="s">
        <v>179</v>
      </c>
      <c r="D125" s="2" t="s">
        <v>17</v>
      </c>
      <c r="E125" s="16">
        <v>550</v>
      </c>
      <c r="F125" s="42"/>
    </row>
    <row r="126" spans="2:7" x14ac:dyDescent="0.3">
      <c r="B126" t="s">
        <v>189</v>
      </c>
      <c r="C126" t="s">
        <v>180</v>
      </c>
      <c r="D126" s="2" t="s">
        <v>67</v>
      </c>
      <c r="E126" s="16">
        <v>1450</v>
      </c>
      <c r="F126" s="42"/>
    </row>
    <row r="127" spans="2:7" x14ac:dyDescent="0.3">
      <c r="B127" t="s">
        <v>191</v>
      </c>
      <c r="C127" t="s">
        <v>181</v>
      </c>
      <c r="D127" s="2" t="s">
        <v>192</v>
      </c>
      <c r="E127" s="16">
        <v>104</v>
      </c>
      <c r="F127" s="42"/>
    </row>
    <row r="128" spans="2:7" x14ac:dyDescent="0.3">
      <c r="B128" t="s">
        <v>193</v>
      </c>
      <c r="C128" t="s">
        <v>182</v>
      </c>
      <c r="D128" s="2" t="s">
        <v>82</v>
      </c>
      <c r="E128" s="16">
        <v>58.23</v>
      </c>
      <c r="F128" s="42"/>
    </row>
    <row r="129" spans="2:7" x14ac:dyDescent="0.3">
      <c r="B129" s="52" t="s">
        <v>194</v>
      </c>
      <c r="C129" s="52" t="s">
        <v>183</v>
      </c>
      <c r="D129" s="7" t="s">
        <v>17</v>
      </c>
      <c r="E129" s="15">
        <v>31.86</v>
      </c>
      <c r="F129" s="43"/>
      <c r="G129" s="31"/>
    </row>
    <row r="130" spans="2:7" x14ac:dyDescent="0.3">
      <c r="B130" s="1"/>
      <c r="E130" s="16">
        <f>SUM(E117:E129)</f>
        <v>5537.329999999999</v>
      </c>
      <c r="F130" s="44"/>
    </row>
    <row r="132" spans="2:7" ht="25.5" customHeight="1" x14ac:dyDescent="0.3">
      <c r="B132" s="9" t="s">
        <v>3</v>
      </c>
      <c r="C132" s="27">
        <v>92963223473</v>
      </c>
      <c r="D132" s="6" t="s">
        <v>17</v>
      </c>
      <c r="E132" s="20">
        <f>0.9+0.16+176.81+8.3+0.16+0.16</f>
        <v>186.49</v>
      </c>
      <c r="F132" s="39" t="s">
        <v>32</v>
      </c>
      <c r="G132" s="35" t="s">
        <v>76</v>
      </c>
    </row>
    <row r="133" spans="2:7" ht="2.25" customHeight="1" x14ac:dyDescent="0.3">
      <c r="B133" s="5"/>
      <c r="C133" s="25"/>
      <c r="D133" s="7"/>
      <c r="E133" s="18"/>
      <c r="F133" s="40"/>
      <c r="G133" s="36"/>
    </row>
    <row r="134" spans="2:7" x14ac:dyDescent="0.3">
      <c r="F134" s="44"/>
    </row>
    <row r="135" spans="2:7" x14ac:dyDescent="0.3">
      <c r="B135" s="5" t="s">
        <v>0</v>
      </c>
      <c r="C135" s="25" t="str">
        <f>+[2]Sheet1!$C$43</f>
        <v>81793146560</v>
      </c>
      <c r="D135" s="7" t="s">
        <v>17</v>
      </c>
      <c r="E135" s="18">
        <v>0.24</v>
      </c>
      <c r="F135" s="40" t="s">
        <v>196</v>
      </c>
      <c r="G135" s="31" t="s">
        <v>197</v>
      </c>
    </row>
    <row r="136" spans="2:7" x14ac:dyDescent="0.3">
      <c r="F136" s="44"/>
    </row>
    <row r="137" spans="2:7" x14ac:dyDescent="0.3">
      <c r="B137" s="4" t="s">
        <v>198</v>
      </c>
      <c r="C137" s="24">
        <f>+[2]Sheet1!$C$46</f>
        <v>84108603042</v>
      </c>
      <c r="D137" s="2" t="str">
        <f>+D135</f>
        <v>Zagreb</v>
      </c>
      <c r="E137" s="16">
        <v>150</v>
      </c>
      <c r="F137" s="42" t="s">
        <v>200</v>
      </c>
      <c r="G137" s="26" t="s">
        <v>201</v>
      </c>
    </row>
    <row r="138" spans="2:7" x14ac:dyDescent="0.3">
      <c r="B138" s="5" t="s">
        <v>199</v>
      </c>
      <c r="C138" s="25" t="str">
        <f>+[2]Sheet1!$C$28</f>
        <v>74578677561</v>
      </c>
      <c r="D138" s="7" t="s">
        <v>155</v>
      </c>
      <c r="E138" s="18">
        <v>500</v>
      </c>
      <c r="F138" s="43"/>
      <c r="G138" s="31"/>
    </row>
    <row r="139" spans="2:7" x14ac:dyDescent="0.3">
      <c r="E139" s="16">
        <f>+E138+E137</f>
        <v>650</v>
      </c>
      <c r="F139" s="44"/>
    </row>
    <row r="140" spans="2:7" x14ac:dyDescent="0.3">
      <c r="F140" s="44"/>
    </row>
    <row r="141" spans="2:7" x14ac:dyDescent="0.3">
      <c r="B141" s="5" t="s">
        <v>88</v>
      </c>
      <c r="C141" s="25" t="s">
        <v>92</v>
      </c>
      <c r="D141" s="7" t="s">
        <v>18</v>
      </c>
      <c r="E141" s="18">
        <v>6483.75</v>
      </c>
      <c r="F141" s="40" t="s">
        <v>95</v>
      </c>
      <c r="G141" s="31" t="str">
        <f>+[1]Sheet1!$F$39</f>
        <v>Uredska oprema i namještaj</v>
      </c>
    </row>
    <row r="142" spans="2:7" x14ac:dyDescent="0.3">
      <c r="F142" s="44"/>
    </row>
    <row r="143" spans="2:7" x14ac:dyDescent="0.3">
      <c r="B143" s="4" t="s">
        <v>204</v>
      </c>
      <c r="C143" s="24" t="str">
        <f>+[2]Sheet1!$C$20</f>
        <v>42761894507</v>
      </c>
      <c r="D143" s="2" t="s">
        <v>17</v>
      </c>
      <c r="E143" s="16">
        <v>161.69999999999999</v>
      </c>
      <c r="F143" s="29" t="s">
        <v>202</v>
      </c>
      <c r="G143" s="26" t="s">
        <v>203</v>
      </c>
    </row>
    <row r="144" spans="2:7" x14ac:dyDescent="0.3">
      <c r="B144" s="4" t="s">
        <v>205</v>
      </c>
      <c r="C144" s="24" t="str">
        <f>+[2]Sheet1!$C$59</f>
        <v>50090625176</v>
      </c>
      <c r="D144" s="2" t="str">
        <f>+D143</f>
        <v>Zagreb</v>
      </c>
      <c r="E144" s="16">
        <v>380.8</v>
      </c>
    </row>
    <row r="145" spans="2:8" ht="21" customHeight="1" x14ac:dyDescent="0.3">
      <c r="B145" s="5" t="s">
        <v>206</v>
      </c>
      <c r="C145" s="32" t="str">
        <f>+[2]Sheet1!$C$82</f>
        <v>30641829498</v>
      </c>
      <c r="D145" s="22" t="str">
        <f>+D144</f>
        <v>Zagreb</v>
      </c>
      <c r="E145" s="18">
        <v>408.8</v>
      </c>
      <c r="F145" s="43"/>
      <c r="G145" s="31"/>
    </row>
    <row r="146" spans="2:8" x14ac:dyDescent="0.3">
      <c r="B146" s="9" t="s">
        <v>13</v>
      </c>
      <c r="E146" s="16">
        <f>SUM(E143:E145)</f>
        <v>951.3</v>
      </c>
      <c r="F146" s="44"/>
    </row>
    <row r="147" spans="2:8" x14ac:dyDescent="0.3">
      <c r="F147" s="44"/>
    </row>
    <row r="148" spans="2:8" x14ac:dyDescent="0.3">
      <c r="B148" s="4" t="s">
        <v>5</v>
      </c>
      <c r="E148" s="16">
        <v>270730.73</v>
      </c>
      <c r="F148" s="42" t="s">
        <v>34</v>
      </c>
      <c r="G148" s="26" t="s">
        <v>35</v>
      </c>
    </row>
    <row r="149" spans="2:8" x14ac:dyDescent="0.3">
      <c r="E149" s="16">
        <f>193100+5801.57</f>
        <v>198901.57</v>
      </c>
      <c r="F149" s="42" t="s">
        <v>36</v>
      </c>
      <c r="G149" s="26" t="s">
        <v>39</v>
      </c>
    </row>
    <row r="150" spans="2:8" x14ac:dyDescent="0.3">
      <c r="E150" s="16">
        <f>+E148*0.165</f>
        <v>44670.570449999999</v>
      </c>
      <c r="F150" s="42" t="s">
        <v>37</v>
      </c>
      <c r="G150" s="26" t="s">
        <v>40</v>
      </c>
    </row>
    <row r="151" spans="2:8" x14ac:dyDescent="0.3">
      <c r="B151" s="9"/>
      <c r="C151" s="27"/>
      <c r="D151" s="6"/>
      <c r="E151" s="20">
        <v>16548.900000000001</v>
      </c>
      <c r="F151" s="42" t="s">
        <v>38</v>
      </c>
      <c r="G151" s="26" t="s">
        <v>41</v>
      </c>
    </row>
    <row r="152" spans="2:8" ht="2.25" customHeight="1" x14ac:dyDescent="0.3">
      <c r="B152" s="5"/>
      <c r="C152" s="25"/>
      <c r="D152" s="7"/>
      <c r="E152" s="18"/>
      <c r="F152" s="40"/>
      <c r="G152" s="31"/>
    </row>
    <row r="153" spans="2:8" x14ac:dyDescent="0.3">
      <c r="B153" s="4" t="s">
        <v>13</v>
      </c>
      <c r="E153" s="16">
        <f>SUM(E148:E152)</f>
        <v>530851.77044999995</v>
      </c>
      <c r="F153" s="44"/>
      <c r="H153" s="10"/>
    </row>
    <row r="154" spans="2:8" x14ac:dyDescent="0.3">
      <c r="B154" s="12" t="s">
        <v>47</v>
      </c>
      <c r="C154" s="33"/>
      <c r="D154" s="8"/>
      <c r="E154" s="21">
        <f>+E9+E22+E26+E31+E39+E44+E48+E52+E56+E78+E85+E95+E106+E111+E115+E130+E134+E141++E153+E146+E139+E135+E132+E100</f>
        <v>584301.49045000004</v>
      </c>
      <c r="F154" s="44"/>
    </row>
    <row r="155" spans="2:8" x14ac:dyDescent="0.3">
      <c r="F155" s="44"/>
    </row>
    <row r="156" spans="2:8" x14ac:dyDescent="0.3">
      <c r="F156" s="44"/>
    </row>
    <row r="157" spans="2:8" x14ac:dyDescent="0.3">
      <c r="F157" s="44"/>
    </row>
    <row r="158" spans="2:8" x14ac:dyDescent="0.3">
      <c r="F158" s="44"/>
    </row>
    <row r="159" spans="2:8" x14ac:dyDescent="0.3">
      <c r="F159" s="44"/>
    </row>
    <row r="160" spans="2:8" x14ac:dyDescent="0.3">
      <c r="F160" s="44"/>
    </row>
    <row r="161" spans="2:6" x14ac:dyDescent="0.3">
      <c r="B161" s="47" t="s">
        <v>207</v>
      </c>
      <c r="F161" s="44"/>
    </row>
    <row r="162" spans="2:6" x14ac:dyDescent="0.3">
      <c r="F162" s="44"/>
    </row>
    <row r="163" spans="2:6" x14ac:dyDescent="0.3">
      <c r="F163" s="44"/>
    </row>
    <row r="164" spans="2:6" x14ac:dyDescent="0.3">
      <c r="F164" s="44"/>
    </row>
    <row r="165" spans="2:6" x14ac:dyDescent="0.3">
      <c r="F165" s="44"/>
    </row>
    <row r="166" spans="2:6" x14ac:dyDescent="0.3">
      <c r="F166" s="44"/>
    </row>
    <row r="167" spans="2:6" x14ac:dyDescent="0.3">
      <c r="F167" s="44"/>
    </row>
    <row r="168" spans="2:6" x14ac:dyDescent="0.3">
      <c r="F168" s="44"/>
    </row>
    <row r="169" spans="2:6" x14ac:dyDescent="0.3">
      <c r="F169" s="44"/>
    </row>
    <row r="170" spans="2:6" x14ac:dyDescent="0.3">
      <c r="F170" s="44"/>
    </row>
    <row r="171" spans="2:6" x14ac:dyDescent="0.3">
      <c r="F171" s="44"/>
    </row>
    <row r="172" spans="2:6" x14ac:dyDescent="0.3">
      <c r="F172" s="44"/>
    </row>
    <row r="173" spans="2:6" x14ac:dyDescent="0.3">
      <c r="F173" s="44"/>
    </row>
    <row r="174" spans="2:6" x14ac:dyDescent="0.3">
      <c r="F174" s="44"/>
    </row>
    <row r="175" spans="2:6" x14ac:dyDescent="0.3">
      <c r="F175" s="44"/>
    </row>
    <row r="176" spans="2:6" x14ac:dyDescent="0.3">
      <c r="F176" s="44"/>
    </row>
    <row r="177" spans="6:6" x14ac:dyDescent="0.3">
      <c r="F177" s="44"/>
    </row>
    <row r="178" spans="6:6" x14ac:dyDescent="0.3">
      <c r="F178" s="44"/>
    </row>
    <row r="179" spans="6:6" x14ac:dyDescent="0.3">
      <c r="F179" s="44"/>
    </row>
    <row r="180" spans="6:6" x14ac:dyDescent="0.3">
      <c r="F180" s="44"/>
    </row>
    <row r="181" spans="6:6" x14ac:dyDescent="0.3">
      <c r="F181" s="44"/>
    </row>
    <row r="182" spans="6:6" x14ac:dyDescent="0.3">
      <c r="F182" s="44"/>
    </row>
    <row r="183" spans="6:6" x14ac:dyDescent="0.3">
      <c r="F183" s="44"/>
    </row>
    <row r="184" spans="6:6" x14ac:dyDescent="0.3">
      <c r="F184" s="44"/>
    </row>
    <row r="185" spans="6:6" x14ac:dyDescent="0.3">
      <c r="F185" s="44"/>
    </row>
    <row r="186" spans="6:6" x14ac:dyDescent="0.3">
      <c r="F186" s="44"/>
    </row>
    <row r="187" spans="6:6" x14ac:dyDescent="0.3">
      <c r="F187" s="44"/>
    </row>
    <row r="188" spans="6:6" x14ac:dyDescent="0.3">
      <c r="F188" s="44"/>
    </row>
    <row r="189" spans="6:6" x14ac:dyDescent="0.3">
      <c r="F189" s="44"/>
    </row>
    <row r="190" spans="6:6" x14ac:dyDescent="0.3">
      <c r="F190" s="44"/>
    </row>
    <row r="191" spans="6:6" x14ac:dyDescent="0.3">
      <c r="F191" s="44"/>
    </row>
    <row r="192" spans="6:6" x14ac:dyDescent="0.3">
      <c r="F192" s="44"/>
    </row>
    <row r="193" spans="6:6" x14ac:dyDescent="0.3">
      <c r="F193" s="44"/>
    </row>
    <row r="194" spans="6:6" x14ac:dyDescent="0.3">
      <c r="F194" s="44"/>
    </row>
    <row r="195" spans="6:6" x14ac:dyDescent="0.3">
      <c r="F195" s="44"/>
    </row>
    <row r="196" spans="6:6" x14ac:dyDescent="0.3">
      <c r="F196" s="44"/>
    </row>
    <row r="197" spans="6:6" x14ac:dyDescent="0.3">
      <c r="F197" s="44"/>
    </row>
    <row r="198" spans="6:6" x14ac:dyDescent="0.3">
      <c r="F198" s="44"/>
    </row>
    <row r="199" spans="6:6" x14ac:dyDescent="0.3">
      <c r="F199" s="44"/>
    </row>
    <row r="200" spans="6:6" x14ac:dyDescent="0.3">
      <c r="F200" s="44"/>
    </row>
    <row r="201" spans="6:6" x14ac:dyDescent="0.3">
      <c r="F201" s="44"/>
    </row>
    <row r="202" spans="6:6" x14ac:dyDescent="0.3">
      <c r="F202" s="44"/>
    </row>
    <row r="203" spans="6:6" x14ac:dyDescent="0.3">
      <c r="F203" s="44"/>
    </row>
    <row r="204" spans="6:6" x14ac:dyDescent="0.3">
      <c r="F204" s="44"/>
    </row>
    <row r="205" spans="6:6" x14ac:dyDescent="0.3">
      <c r="F205" s="44"/>
    </row>
    <row r="206" spans="6:6" x14ac:dyDescent="0.3">
      <c r="F206" s="44"/>
    </row>
    <row r="207" spans="6:6" x14ac:dyDescent="0.3">
      <c r="F207" s="44"/>
    </row>
    <row r="208" spans="6:6" x14ac:dyDescent="0.3">
      <c r="F208" s="44"/>
    </row>
    <row r="209" spans="6:6" x14ac:dyDescent="0.3">
      <c r="F209" s="44"/>
    </row>
    <row r="210" spans="6:6" x14ac:dyDescent="0.3">
      <c r="F210" s="44"/>
    </row>
    <row r="211" spans="6:6" x14ac:dyDescent="0.3">
      <c r="F211" s="44"/>
    </row>
    <row r="212" spans="6:6" x14ac:dyDescent="0.3">
      <c r="F212" s="44"/>
    </row>
    <row r="213" spans="6:6" x14ac:dyDescent="0.3">
      <c r="F213" s="44"/>
    </row>
    <row r="214" spans="6:6" x14ac:dyDescent="0.3">
      <c r="F214" s="44"/>
    </row>
    <row r="215" spans="6:6" x14ac:dyDescent="0.3">
      <c r="F215" s="44"/>
    </row>
    <row r="216" spans="6:6" x14ac:dyDescent="0.3">
      <c r="F216" s="44"/>
    </row>
    <row r="217" spans="6:6" x14ac:dyDescent="0.3">
      <c r="F217" s="44"/>
    </row>
    <row r="218" spans="6:6" x14ac:dyDescent="0.3">
      <c r="F218" s="44"/>
    </row>
    <row r="219" spans="6:6" x14ac:dyDescent="0.3">
      <c r="F219" s="44"/>
    </row>
    <row r="220" spans="6:6" x14ac:dyDescent="0.3">
      <c r="F220" s="44"/>
    </row>
    <row r="221" spans="6:6" x14ac:dyDescent="0.3">
      <c r="F221" s="44"/>
    </row>
    <row r="222" spans="6:6" x14ac:dyDescent="0.3">
      <c r="F222" s="44"/>
    </row>
    <row r="223" spans="6:6" x14ac:dyDescent="0.3">
      <c r="F223" s="44"/>
    </row>
    <row r="224" spans="6:6" x14ac:dyDescent="0.3">
      <c r="F224" s="44"/>
    </row>
    <row r="225" spans="6:6" x14ac:dyDescent="0.3">
      <c r="F225" s="44"/>
    </row>
    <row r="226" spans="6:6" x14ac:dyDescent="0.3">
      <c r="F226" s="44"/>
    </row>
    <row r="227" spans="6:6" x14ac:dyDescent="0.3">
      <c r="F227" s="44"/>
    </row>
    <row r="228" spans="6:6" x14ac:dyDescent="0.3">
      <c r="F228" s="44"/>
    </row>
    <row r="229" spans="6:6" x14ac:dyDescent="0.3">
      <c r="F229" s="44"/>
    </row>
    <row r="230" spans="6:6" x14ac:dyDescent="0.3">
      <c r="F230" s="44"/>
    </row>
    <row r="231" spans="6:6" x14ac:dyDescent="0.3">
      <c r="F231" s="44"/>
    </row>
    <row r="232" spans="6:6" x14ac:dyDescent="0.3">
      <c r="F232" s="44"/>
    </row>
    <row r="233" spans="6:6" x14ac:dyDescent="0.3">
      <c r="F233" s="44"/>
    </row>
    <row r="234" spans="6:6" x14ac:dyDescent="0.3">
      <c r="F234" s="44"/>
    </row>
    <row r="235" spans="6:6" x14ac:dyDescent="0.3">
      <c r="F235" s="44"/>
    </row>
    <row r="236" spans="6:6" x14ac:dyDescent="0.3">
      <c r="F236" s="44"/>
    </row>
    <row r="237" spans="6:6" x14ac:dyDescent="0.3">
      <c r="F237" s="44"/>
    </row>
    <row r="238" spans="6:6" x14ac:dyDescent="0.3">
      <c r="F238" s="44"/>
    </row>
    <row r="239" spans="6:6" x14ac:dyDescent="0.3">
      <c r="F239" s="44"/>
    </row>
    <row r="240" spans="6:6" x14ac:dyDescent="0.3">
      <c r="F240" s="44"/>
    </row>
    <row r="241" spans="6:6" x14ac:dyDescent="0.3">
      <c r="F241" s="44"/>
    </row>
    <row r="242" spans="6:6" x14ac:dyDescent="0.3">
      <c r="F242" s="44"/>
    </row>
    <row r="243" spans="6:6" x14ac:dyDescent="0.3">
      <c r="F243" s="44"/>
    </row>
    <row r="244" spans="6:6" x14ac:dyDescent="0.3">
      <c r="F244" s="44"/>
    </row>
    <row r="245" spans="6:6" x14ac:dyDescent="0.3">
      <c r="F245" s="44"/>
    </row>
    <row r="246" spans="6:6" x14ac:dyDescent="0.3">
      <c r="F246" s="44"/>
    </row>
    <row r="247" spans="6:6" x14ac:dyDescent="0.3">
      <c r="F247" s="44"/>
    </row>
    <row r="248" spans="6:6" x14ac:dyDescent="0.3">
      <c r="F248" s="44"/>
    </row>
    <row r="249" spans="6:6" x14ac:dyDescent="0.3">
      <c r="F249" s="44"/>
    </row>
    <row r="250" spans="6:6" x14ac:dyDescent="0.3">
      <c r="F250" s="44"/>
    </row>
    <row r="251" spans="6:6" x14ac:dyDescent="0.3">
      <c r="F251" s="44"/>
    </row>
    <row r="252" spans="6:6" x14ac:dyDescent="0.3">
      <c r="F252" s="44"/>
    </row>
    <row r="253" spans="6:6" x14ac:dyDescent="0.3">
      <c r="F253" s="44"/>
    </row>
    <row r="254" spans="6:6" x14ac:dyDescent="0.3">
      <c r="F254" s="44"/>
    </row>
    <row r="255" spans="6:6" x14ac:dyDescent="0.3">
      <c r="F255" s="44"/>
    </row>
    <row r="256" spans="6:6" x14ac:dyDescent="0.3">
      <c r="F256" s="44"/>
    </row>
    <row r="257" spans="6:6" x14ac:dyDescent="0.3">
      <c r="F257" s="44"/>
    </row>
    <row r="258" spans="6:6" x14ac:dyDescent="0.3">
      <c r="F258" s="44"/>
    </row>
    <row r="259" spans="6:6" x14ac:dyDescent="0.3">
      <c r="F259" s="44"/>
    </row>
    <row r="260" spans="6:6" x14ac:dyDescent="0.3">
      <c r="F260" s="44"/>
    </row>
    <row r="261" spans="6:6" x14ac:dyDescent="0.3">
      <c r="F261" s="44"/>
    </row>
    <row r="262" spans="6:6" x14ac:dyDescent="0.3">
      <c r="F262" s="44"/>
    </row>
    <row r="263" spans="6:6" x14ac:dyDescent="0.3">
      <c r="F263" s="44"/>
    </row>
    <row r="264" spans="6:6" x14ac:dyDescent="0.3">
      <c r="F264" s="44"/>
    </row>
    <row r="265" spans="6:6" x14ac:dyDescent="0.3">
      <c r="F265" s="44"/>
    </row>
    <row r="266" spans="6:6" x14ac:dyDescent="0.3">
      <c r="F266" s="44"/>
    </row>
    <row r="267" spans="6:6" x14ac:dyDescent="0.3">
      <c r="F267" s="44"/>
    </row>
    <row r="268" spans="6:6" x14ac:dyDescent="0.3">
      <c r="F268" s="44"/>
    </row>
    <row r="269" spans="6:6" x14ac:dyDescent="0.3">
      <c r="F269" s="44"/>
    </row>
    <row r="270" spans="6:6" x14ac:dyDescent="0.3">
      <c r="F270" s="44"/>
    </row>
    <row r="271" spans="6:6" x14ac:dyDescent="0.3">
      <c r="F271" s="44"/>
    </row>
    <row r="272" spans="6:6" x14ac:dyDescent="0.3">
      <c r="F272" s="44"/>
    </row>
    <row r="273" spans="6:6" x14ac:dyDescent="0.3">
      <c r="F273" s="44"/>
    </row>
    <row r="274" spans="6:6" x14ac:dyDescent="0.3">
      <c r="F274" s="44"/>
    </row>
    <row r="275" spans="6:6" x14ac:dyDescent="0.3">
      <c r="F275" s="44"/>
    </row>
    <row r="276" spans="6:6" x14ac:dyDescent="0.3">
      <c r="F276" s="44"/>
    </row>
    <row r="277" spans="6:6" x14ac:dyDescent="0.3">
      <c r="F277" s="44"/>
    </row>
    <row r="278" spans="6:6" x14ac:dyDescent="0.3">
      <c r="F278" s="44"/>
    </row>
    <row r="279" spans="6:6" x14ac:dyDescent="0.3">
      <c r="F279" s="44"/>
    </row>
    <row r="280" spans="6:6" x14ac:dyDescent="0.3">
      <c r="F280" s="44"/>
    </row>
    <row r="281" spans="6:6" x14ac:dyDescent="0.3">
      <c r="F281" s="44"/>
    </row>
    <row r="282" spans="6:6" x14ac:dyDescent="0.3">
      <c r="F282" s="44"/>
    </row>
    <row r="283" spans="6:6" x14ac:dyDescent="0.3">
      <c r="F283" s="44"/>
    </row>
    <row r="284" spans="6:6" x14ac:dyDescent="0.3">
      <c r="F284" s="44"/>
    </row>
    <row r="285" spans="6:6" x14ac:dyDescent="0.3">
      <c r="F285" s="44"/>
    </row>
    <row r="286" spans="6:6" x14ac:dyDescent="0.3">
      <c r="F286" s="44"/>
    </row>
    <row r="287" spans="6:6" x14ac:dyDescent="0.3">
      <c r="F287" s="44"/>
    </row>
    <row r="288" spans="6:6" x14ac:dyDescent="0.3">
      <c r="F288" s="44"/>
    </row>
    <row r="289" spans="6:6" x14ac:dyDescent="0.3">
      <c r="F289" s="44"/>
    </row>
    <row r="290" spans="6:6" x14ac:dyDescent="0.3">
      <c r="F290" s="44"/>
    </row>
    <row r="291" spans="6:6" x14ac:dyDescent="0.3">
      <c r="F291" s="44"/>
    </row>
    <row r="292" spans="6:6" x14ac:dyDescent="0.3">
      <c r="F292" s="44"/>
    </row>
    <row r="293" spans="6:6" x14ac:dyDescent="0.3">
      <c r="F293" s="44"/>
    </row>
    <row r="294" spans="6:6" x14ac:dyDescent="0.3">
      <c r="F294" s="44"/>
    </row>
    <row r="295" spans="6:6" x14ac:dyDescent="0.3">
      <c r="F295" s="44"/>
    </row>
    <row r="296" spans="6:6" x14ac:dyDescent="0.3">
      <c r="F296" s="44"/>
    </row>
    <row r="297" spans="6:6" x14ac:dyDescent="0.3">
      <c r="F297" s="44"/>
    </row>
    <row r="298" spans="6:6" x14ac:dyDescent="0.3">
      <c r="F298" s="44"/>
    </row>
    <row r="299" spans="6:6" x14ac:dyDescent="0.3">
      <c r="F299" s="44"/>
    </row>
    <row r="300" spans="6:6" x14ac:dyDescent="0.3">
      <c r="F300" s="44"/>
    </row>
    <row r="301" spans="6:6" x14ac:dyDescent="0.3">
      <c r="F301" s="44"/>
    </row>
    <row r="302" spans="6:6" x14ac:dyDescent="0.3">
      <c r="F302" s="44"/>
    </row>
    <row r="303" spans="6:6" x14ac:dyDescent="0.3">
      <c r="F303" s="44"/>
    </row>
    <row r="304" spans="6:6" x14ac:dyDescent="0.3">
      <c r="F304" s="44"/>
    </row>
    <row r="305" spans="6:6" x14ac:dyDescent="0.3">
      <c r="F305" s="44"/>
    </row>
    <row r="306" spans="6:6" x14ac:dyDescent="0.3">
      <c r="F306" s="44"/>
    </row>
    <row r="307" spans="6:6" x14ac:dyDescent="0.3">
      <c r="F307" s="44"/>
    </row>
    <row r="308" spans="6:6" x14ac:dyDescent="0.3">
      <c r="F308" s="44"/>
    </row>
    <row r="309" spans="6:6" x14ac:dyDescent="0.3">
      <c r="F309" s="44"/>
    </row>
    <row r="310" spans="6:6" x14ac:dyDescent="0.3">
      <c r="F310" s="44"/>
    </row>
    <row r="311" spans="6:6" x14ac:dyDescent="0.3">
      <c r="F311" s="44"/>
    </row>
    <row r="312" spans="6:6" x14ac:dyDescent="0.3">
      <c r="F312" s="44"/>
    </row>
    <row r="313" spans="6:6" x14ac:dyDescent="0.3">
      <c r="F313" s="44"/>
    </row>
    <row r="314" spans="6:6" x14ac:dyDescent="0.3">
      <c r="F314" s="44"/>
    </row>
    <row r="315" spans="6:6" x14ac:dyDescent="0.3">
      <c r="F315" s="44"/>
    </row>
    <row r="316" spans="6:6" x14ac:dyDescent="0.3">
      <c r="F316" s="44"/>
    </row>
    <row r="317" spans="6:6" x14ac:dyDescent="0.3">
      <c r="F317" s="44"/>
    </row>
  </sheetData>
  <sheetProtection algorithmName="SHA-512" hashValue="spwTfSRflhkIY2pxrZYH8iw8YKnTBh5mF/ozDVO/LKYLMX/DcxypCCaKX4+xN7y8sBGxX9qcNjOQMzB5liwLdA==" saltValue="+MQtcjaMZMeJXnCTCDXVxw==" spinCount="100000" sheet="1" objects="1" scenarios="1"/>
  <mergeCells count="1">
    <mergeCell ref="F5:G5"/>
  </mergeCells>
  <pageMargins left="0.70866141732283472" right="0.70866141732283472" top="0.35433070866141736" bottom="0.35433070866141736" header="0.31496062992125984" footer="0.31496062992125984"/>
  <pageSetup paperSize="9" scale="56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PROSINAC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Šaina</dc:creator>
  <cp:lastModifiedBy>Klaudija</cp:lastModifiedBy>
  <cp:lastPrinted>2025-01-20T11:33:29Z</cp:lastPrinted>
  <dcterms:created xsi:type="dcterms:W3CDTF">2015-03-27T08:41:49Z</dcterms:created>
  <dcterms:modified xsi:type="dcterms:W3CDTF">2025-01-20T11:35:15Z</dcterms:modified>
</cp:coreProperties>
</file>