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laudija\Desktop\"/>
    </mc:Choice>
  </mc:AlternateContent>
  <xr:revisionPtr revIDLastSave="0" documentId="8_{241660D2-F93F-4414-A4D7-AB973F954A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120" yWindow="1200" windowWidth="2517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externalReferences>
    <externalReference r:id="rId11"/>
  </externalReference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0" i="4" l="1"/>
  <c r="E650" i="4"/>
  <c r="E264" i="5"/>
  <c r="E722" i="4"/>
  <c r="E712" i="4"/>
  <c r="E161" i="4"/>
  <c r="E265" i="4"/>
  <c r="E193" i="4"/>
  <c r="E182" i="4"/>
  <c r="E129" i="4"/>
  <c r="E85" i="4"/>
  <c r="E72" i="5"/>
  <c r="E21" i="5"/>
  <c r="E20" i="5"/>
  <c r="E19" i="5" l="1"/>
  <c r="D997" i="1" s="1"/>
  <c r="G997" i="1" s="1"/>
  <c r="L1448" i="9"/>
  <c r="J1448" i="9"/>
  <c r="F318" i="9"/>
  <c r="F317" i="9"/>
  <c r="F316" i="9"/>
  <c r="F315" i="9" s="1"/>
  <c r="F314" i="9"/>
  <c r="F313" i="9"/>
  <c r="F312" i="9"/>
  <c r="F311" i="9"/>
  <c r="F310" i="9"/>
  <c r="H309" i="9"/>
  <c r="G309" i="9"/>
  <c r="E309" i="9" s="1"/>
  <c r="B309" i="9" s="1"/>
  <c r="F309" i="9"/>
  <c r="F308" i="9"/>
  <c r="H307" i="9"/>
  <c r="G307" i="9"/>
  <c r="F307" i="9"/>
  <c r="H306" i="9"/>
  <c r="G306" i="9"/>
  <c r="F306" i="9"/>
  <c r="H305" i="9"/>
  <c r="G305" i="9"/>
  <c r="E305" i="9" s="1"/>
  <c r="B305" i="9" s="1"/>
  <c r="F305" i="9"/>
  <c r="H304" i="9"/>
  <c r="E304" i="9" s="1"/>
  <c r="B304" i="9" s="1"/>
  <c r="G304" i="9"/>
  <c r="F304" i="9"/>
  <c r="H303" i="9"/>
  <c r="G303" i="9"/>
  <c r="F303" i="9"/>
  <c r="H302" i="9"/>
  <c r="E302" i="9" s="1"/>
  <c r="B302" i="9" s="1"/>
  <c r="G302" i="9"/>
  <c r="F302" i="9"/>
  <c r="H301" i="9"/>
  <c r="G301" i="9"/>
  <c r="F301" i="9"/>
  <c r="H300" i="9"/>
  <c r="G300" i="9"/>
  <c r="F300" i="9"/>
  <c r="H299" i="9"/>
  <c r="G299" i="9"/>
  <c r="F299" i="9"/>
  <c r="E299" i="9"/>
  <c r="B299" i="9"/>
  <c r="H298" i="9"/>
  <c r="G298" i="9"/>
  <c r="F298" i="9"/>
  <c r="H297" i="9"/>
  <c r="G297" i="9"/>
  <c r="F297" i="9"/>
  <c r="E297" i="9"/>
  <c r="B297" i="9" s="1"/>
  <c r="H296" i="9"/>
  <c r="G296" i="9"/>
  <c r="E296" i="9" s="1"/>
  <c r="B296" i="9" s="1"/>
  <c r="F296" i="9"/>
  <c r="H295" i="9"/>
  <c r="G295" i="9"/>
  <c r="E295" i="9" s="1"/>
  <c r="B295" i="9" s="1"/>
  <c r="F295" i="9"/>
  <c r="H294" i="9"/>
  <c r="G294" i="9"/>
  <c r="F294" i="9"/>
  <c r="H293" i="9"/>
  <c r="G293" i="9"/>
  <c r="F293" i="9"/>
  <c r="H292" i="9"/>
  <c r="G292" i="9"/>
  <c r="E292" i="9" s="1"/>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B271" i="9"/>
  <c r="M270" i="9"/>
  <c r="L270" i="9"/>
  <c r="F270" i="9"/>
  <c r="E270" i="9"/>
  <c r="B270" i="9" s="1"/>
  <c r="M269" i="9"/>
  <c r="L269" i="9"/>
  <c r="F269" i="9"/>
  <c r="B269" i="9" s="1"/>
  <c r="E269" i="9"/>
  <c r="M268" i="9"/>
  <c r="L268" i="9"/>
  <c r="F268" i="9" s="1"/>
  <c r="E268" i="9"/>
  <c r="M267" i="9"/>
  <c r="F267" i="9" s="1"/>
  <c r="L267" i="9"/>
  <c r="E267" i="9"/>
  <c r="B267" i="9"/>
  <c r="M266" i="9"/>
  <c r="L266" i="9"/>
  <c r="F266" i="9" s="1"/>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E260" i="9"/>
  <c r="B260" i="9" s="1"/>
  <c r="M259" i="9"/>
  <c r="F259" i="9" s="1"/>
  <c r="B259" i="9" s="1"/>
  <c r="L259" i="9"/>
  <c r="E259" i="9"/>
  <c r="M258" i="9"/>
  <c r="L258" i="9"/>
  <c r="F258" i="9" s="1"/>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E252" i="9"/>
  <c r="B252" i="9" s="1"/>
  <c r="M251" i="9"/>
  <c r="F251" i="9" s="1"/>
  <c r="L251" i="9"/>
  <c r="E251" i="9"/>
  <c r="B251" i="9"/>
  <c r="M250" i="9"/>
  <c r="L250" i="9"/>
  <c r="F250" i="9" s="1"/>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B245" i="9" s="1"/>
  <c r="E245" i="9"/>
  <c r="M244" i="9"/>
  <c r="L244" i="9"/>
  <c r="F244" i="9" s="1"/>
  <c r="E244" i="9"/>
  <c r="B244" i="9" s="1"/>
  <c r="M243" i="9"/>
  <c r="F243" i="9" s="1"/>
  <c r="L243" i="9"/>
  <c r="E243" i="9"/>
  <c r="B243" i="9"/>
  <c r="M242" i="9"/>
  <c r="L242" i="9"/>
  <c r="F242" i="9" s="1"/>
  <c r="E242" i="9"/>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B232" i="9" s="1"/>
  <c r="E232" i="9"/>
  <c r="M231" i="9"/>
  <c r="F231" i="9" s="1"/>
  <c r="L231" i="9"/>
  <c r="E231" i="9"/>
  <c r="B231" i="9"/>
  <c r="M230" i="9"/>
  <c r="L230" i="9"/>
  <c r="F230" i="9"/>
  <c r="E230" i="9"/>
  <c r="B230" i="9" s="1"/>
  <c r="M229" i="9"/>
  <c r="L229" i="9"/>
  <c r="F229" i="9"/>
  <c r="B229" i="9" s="1"/>
  <c r="E229" i="9"/>
  <c r="M228" i="9"/>
  <c r="L228" i="9"/>
  <c r="F228" i="9" s="1"/>
  <c r="E228" i="9"/>
  <c r="B228" i="9" s="1"/>
  <c r="M227" i="9"/>
  <c r="F227" i="9" s="1"/>
  <c r="L227" i="9"/>
  <c r="E227" i="9"/>
  <c r="B227" i="9"/>
  <c r="M226" i="9"/>
  <c r="L226" i="9"/>
  <c r="F226" i="9" s="1"/>
  <c r="E226" i="9"/>
  <c r="M225" i="9"/>
  <c r="L225" i="9"/>
  <c r="F225" i="9"/>
  <c r="B225" i="9" s="1"/>
  <c r="E225" i="9"/>
  <c r="M224" i="9"/>
  <c r="L224" i="9"/>
  <c r="F224" i="9" s="1"/>
  <c r="B224" i="9" s="1"/>
  <c r="E224" i="9"/>
  <c r="M223" i="9"/>
  <c r="F223" i="9" s="1"/>
  <c r="B223" i="9" s="1"/>
  <c r="L223" i="9"/>
  <c r="E223" i="9"/>
  <c r="M222" i="9"/>
  <c r="L222" i="9"/>
  <c r="F222" i="9"/>
  <c r="E222" i="9"/>
  <c r="B222" i="9" s="1"/>
  <c r="M221" i="9"/>
  <c r="F221" i="9" s="1"/>
  <c r="B221" i="9" s="1"/>
  <c r="L221" i="9"/>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G154" i="9"/>
  <c r="F154" i="9"/>
  <c r="H153" i="9"/>
  <c r="G153" i="9"/>
  <c r="F153" i="9"/>
  <c r="E153" i="9"/>
  <c r="B153" i="9" s="1"/>
  <c r="H152" i="9"/>
  <c r="E152" i="9" s="1"/>
  <c r="B152" i="9" s="1"/>
  <c r="G152" i="9"/>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G146" i="9"/>
  <c r="E146" i="9" s="1"/>
  <c r="B146" i="9" s="1"/>
  <c r="F146" i="9"/>
  <c r="H145" i="9"/>
  <c r="G145" i="9"/>
  <c r="F145" i="9"/>
  <c r="E145" i="9"/>
  <c r="B145" i="9" s="1"/>
  <c r="H144" i="9"/>
  <c r="G144" i="9"/>
  <c r="E144" i="9" s="1"/>
  <c r="F144" i="9"/>
  <c r="F143" i="9"/>
  <c r="H142" i="9"/>
  <c r="E142" i="9" s="1"/>
  <c r="G142" i="9"/>
  <c r="F142" i="9"/>
  <c r="B142" i="9"/>
  <c r="H141" i="9"/>
  <c r="G141" i="9"/>
  <c r="F141" i="9"/>
  <c r="E141" i="9"/>
  <c r="B141" i="9" s="1"/>
  <c r="H140" i="9"/>
  <c r="G140" i="9"/>
  <c r="E140" i="9" s="1"/>
  <c r="F140" i="9"/>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E131" i="9" s="1"/>
  <c r="B131" i="9" s="1"/>
  <c r="F131" i="9"/>
  <c r="H130" i="9"/>
  <c r="G130" i="9"/>
  <c r="E130" i="9" s="1"/>
  <c r="F130" i="9"/>
  <c r="B130" i="9"/>
  <c r="H129" i="9"/>
  <c r="G129" i="9"/>
  <c r="F129" i="9"/>
  <c r="E129" i="9"/>
  <c r="B129" i="9" s="1"/>
  <c r="H128" i="9"/>
  <c r="G128" i="9"/>
  <c r="E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E115" i="9" s="1"/>
  <c r="B115" i="9" s="1"/>
  <c r="F115" i="9"/>
  <c r="H114" i="9"/>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F47" i="9"/>
  <c r="H46" i="9"/>
  <c r="E46" i="9" s="1"/>
  <c r="B46" i="9" s="1"/>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E39" i="9"/>
  <c r="B39" i="9" s="1"/>
  <c r="H38" i="9"/>
  <c r="E38" i="9" s="1"/>
  <c r="B38" i="9" s="1"/>
  <c r="G38" i="9"/>
  <c r="F38" i="9"/>
  <c r="H37" i="9"/>
  <c r="G37" i="9"/>
  <c r="E37" i="9" s="1"/>
  <c r="B37" i="9" s="1"/>
  <c r="F37" i="9"/>
  <c r="H36" i="9"/>
  <c r="G36" i="9"/>
  <c r="E36" i="9" s="1"/>
  <c r="F36" i="9"/>
  <c r="B36" i="9"/>
  <c r="H35" i="9"/>
  <c r="G35" i="9"/>
  <c r="E35" i="9" s="1"/>
  <c r="B35" i="9" s="1"/>
  <c r="F35" i="9"/>
  <c r="H34" i="9"/>
  <c r="G34" i="9"/>
  <c r="F34" i="9"/>
  <c r="H33" i="9"/>
  <c r="G33" i="9"/>
  <c r="F33" i="9"/>
  <c r="H32" i="9"/>
  <c r="G32" i="9"/>
  <c r="F32" i="9"/>
  <c r="H31" i="9"/>
  <c r="G31" i="9"/>
  <c r="F31" i="9"/>
  <c r="E31" i="9"/>
  <c r="B31" i="9" s="1"/>
  <c r="H30" i="9"/>
  <c r="G30" i="9"/>
  <c r="F30" i="9"/>
  <c r="E30" i="9"/>
  <c r="B30" i="9"/>
  <c r="H29" i="9"/>
  <c r="G29" i="9"/>
  <c r="E29" i="9" s="1"/>
  <c r="B29" i="9" s="1"/>
  <c r="F29" i="9"/>
  <c r="H28" i="9"/>
  <c r="G28" i="9"/>
  <c r="E28" i="9" s="1"/>
  <c r="B28" i="9" s="1"/>
  <c r="F28" i="9"/>
  <c r="H27" i="9"/>
  <c r="G27" i="9"/>
  <c r="F27" i="9"/>
  <c r="H26" i="9"/>
  <c r="E26" i="9" s="1"/>
  <c r="G26" i="9"/>
  <c r="F26" i="9"/>
  <c r="H25" i="9"/>
  <c r="G25" i="9"/>
  <c r="F25" i="9"/>
  <c r="E25" i="9"/>
  <c r="B25" i="9" s="1"/>
  <c r="H24" i="9"/>
  <c r="E24" i="9" s="1"/>
  <c r="B24" i="9" s="1"/>
  <c r="G24" i="9"/>
  <c r="F24" i="9"/>
  <c r="H23" i="9"/>
  <c r="E23" i="9" s="1"/>
  <c r="B23" i="9" s="1"/>
  <c r="G23" i="9"/>
  <c r="F23" i="9"/>
  <c r="H22" i="9"/>
  <c r="G22" i="9"/>
  <c r="F22" i="9"/>
  <c r="E22" i="9"/>
  <c r="B22" i="9"/>
  <c r="F21" i="9"/>
  <c r="F4" i="9"/>
  <c r="O3" i="9"/>
  <c r="G275" i="9" s="1"/>
  <c r="I3" i="9"/>
  <c r="H3" i="9"/>
  <c r="G3" i="9"/>
  <c r="D101" i="8"/>
  <c r="D95" i="8"/>
  <c r="D90" i="8"/>
  <c r="D85" i="8"/>
  <c r="D80" i="8"/>
  <c r="D75" i="8"/>
  <c r="D49" i="8" s="1"/>
  <c r="C1524" i="1" s="1"/>
  <c r="G1524" i="1" s="1"/>
  <c r="D70" i="8"/>
  <c r="D65" i="8"/>
  <c r="D60" i="8"/>
  <c r="D55" i="8"/>
  <c r="D50" i="8"/>
  <c r="D44" i="8"/>
  <c r="D36" i="8"/>
  <c r="D26" i="8"/>
  <c r="D24" i="8" s="1"/>
  <c r="C1499" i="1" s="1"/>
  <c r="D18" i="8"/>
  <c r="D8" i="8"/>
  <c r="D6" i="8" s="1"/>
  <c r="C1481" i="1" s="1"/>
  <c r="H1481" i="1" s="1"/>
  <c r="E44" i="7"/>
  <c r="D44" i="7"/>
  <c r="E39" i="7"/>
  <c r="D39" i="7"/>
  <c r="D38" i="7" s="1"/>
  <c r="E30" i="7"/>
  <c r="D30" i="7"/>
  <c r="E23" i="7"/>
  <c r="E22" i="7" s="1"/>
  <c r="D1453" i="1" s="1"/>
  <c r="D23" i="7"/>
  <c r="E14" i="7"/>
  <c r="D14" i="7"/>
  <c r="E7" i="7"/>
  <c r="E6" i="7" s="1"/>
  <c r="D7" i="7"/>
  <c r="F140" i="6"/>
  <c r="F139" i="6"/>
  <c r="F138" i="6"/>
  <c r="F137" i="6"/>
  <c r="F136" i="6"/>
  <c r="F135" i="6"/>
  <c r="F134" i="6"/>
  <c r="F133" i="6"/>
  <c r="F132" i="6"/>
  <c r="F131" i="6"/>
  <c r="E130" i="6"/>
  <c r="D130" i="6"/>
  <c r="F130" i="6" s="1"/>
  <c r="E129" i="6"/>
  <c r="D129" i="6"/>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7" i="5"/>
  <c r="F256" i="5"/>
  <c r="F255" i="5"/>
  <c r="F254" i="5"/>
  <c r="F253" i="5"/>
  <c r="F252" i="5"/>
  <c r="F251" i="5"/>
  <c r="E250" i="5"/>
  <c r="D250" i="5"/>
  <c r="F249" i="5"/>
  <c r="F248" i="5"/>
  <c r="F247" i="5"/>
  <c r="E246" i="5"/>
  <c r="D246" i="5"/>
  <c r="C1223" i="1" s="1"/>
  <c r="F244" i="5"/>
  <c r="F243" i="5"/>
  <c r="E242" i="5"/>
  <c r="D1219" i="1" s="1"/>
  <c r="D242" i="5"/>
  <c r="F242" i="5" s="1"/>
  <c r="F241" i="5"/>
  <c r="F240" i="5"/>
  <c r="E239" i="5"/>
  <c r="F239" i="5" s="1"/>
  <c r="D239" i="5"/>
  <c r="D238" i="5"/>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175" i="1" s="1"/>
  <c r="G1175" i="1" s="1"/>
  <c r="D198" i="5"/>
  <c r="F198" i="5" s="1"/>
  <c r="F197" i="5"/>
  <c r="F196" i="5"/>
  <c r="F195" i="5"/>
  <c r="F194" i="5"/>
  <c r="F193" i="5"/>
  <c r="F192" i="5"/>
  <c r="F191" i="5"/>
  <c r="E191" i="5"/>
  <c r="D191" i="5"/>
  <c r="F190" i="5"/>
  <c r="D190" i="5"/>
  <c r="G310" i="9" s="1"/>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F79" i="5"/>
  <c r="E79" i="5"/>
  <c r="D79" i="5"/>
  <c r="E78" i="5"/>
  <c r="F78" i="5" s="1"/>
  <c r="D78" i="5"/>
  <c r="F77" i="5"/>
  <c r="F76" i="5"/>
  <c r="F75" i="5"/>
  <c r="F74" i="5"/>
  <c r="F73" i="5"/>
  <c r="F72" i="5"/>
  <c r="F71" i="5"/>
  <c r="E70" i="5"/>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1023" i="1" s="1"/>
  <c r="G1023" i="1" s="1"/>
  <c r="D45" i="5"/>
  <c r="F45" i="5" s="1"/>
  <c r="F44" i="5"/>
  <c r="F43" i="5"/>
  <c r="F42" i="5"/>
  <c r="F41" i="5"/>
  <c r="E41" i="5"/>
  <c r="D41" i="5"/>
  <c r="F40" i="5"/>
  <c r="F39" i="5"/>
  <c r="F38" i="5"/>
  <c r="F37" i="5"/>
  <c r="F36" i="5"/>
  <c r="E35" i="5"/>
  <c r="D1013" i="1" s="1"/>
  <c r="G1013" i="1" s="1"/>
  <c r="D35" i="5"/>
  <c r="F34" i="5"/>
  <c r="F33" i="5"/>
  <c r="F32" i="5"/>
  <c r="F31" i="5"/>
  <c r="F30" i="5"/>
  <c r="F29" i="5"/>
  <c r="E29" i="5"/>
  <c r="D29" i="5"/>
  <c r="F28" i="5"/>
  <c r="F27" i="5"/>
  <c r="F26" i="5"/>
  <c r="F25" i="5"/>
  <c r="F24" i="5"/>
  <c r="F23" i="5"/>
  <c r="F22" i="5"/>
  <c r="F21" i="5"/>
  <c r="D19" i="5"/>
  <c r="F18" i="5"/>
  <c r="F17" i="5"/>
  <c r="F16" i="5"/>
  <c r="F15" i="5"/>
  <c r="F14"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E593" i="4" s="1"/>
  <c r="D599" i="4"/>
  <c r="F599" i="4" s="1"/>
  <c r="F598" i="4"/>
  <c r="F597" i="4"/>
  <c r="F596" i="4"/>
  <c r="F595" i="4"/>
  <c r="E594" i="4"/>
  <c r="D594" i="4"/>
  <c r="F594" i="4" s="1"/>
  <c r="F592" i="4"/>
  <c r="F591" i="4"/>
  <c r="E590" i="4"/>
  <c r="D590" i="4"/>
  <c r="F590" i="4" s="1"/>
  <c r="F589" i="4"/>
  <c r="F588" i="4"/>
  <c r="F587" i="4"/>
  <c r="E587" i="4"/>
  <c r="D587" i="4"/>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F421" i="4" s="1"/>
  <c r="F418" i="4"/>
  <c r="E418" i="4"/>
  <c r="D418" i="4"/>
  <c r="F417" i="4"/>
  <c r="E417" i="4"/>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F317" i="4" s="1"/>
  <c r="D317" i="4"/>
  <c r="F316" i="4"/>
  <c r="F315" i="4"/>
  <c r="F314" i="4"/>
  <c r="F313" i="4"/>
  <c r="F312" i="4"/>
  <c r="E312" i="4"/>
  <c r="D312" i="4"/>
  <c r="D311" i="4" s="1"/>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4" i="1" s="1"/>
  <c r="D268" i="4"/>
  <c r="F267" i="4"/>
  <c r="F266" i="4"/>
  <c r="F265" i="4"/>
  <c r="E264" i="4"/>
  <c r="D264" i="4"/>
  <c r="F262" i="4"/>
  <c r="F261" i="4"/>
  <c r="F260" i="4"/>
  <c r="E259" i="4"/>
  <c r="D259" i="4"/>
  <c r="F258" i="4"/>
  <c r="F257" i="4"/>
  <c r="F256" i="4"/>
  <c r="F255" i="4"/>
  <c r="F254" i="4"/>
  <c r="E253" i="4"/>
  <c r="D253" i="4"/>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s="1"/>
  <c r="F223" i="4"/>
  <c r="F222" i="4"/>
  <c r="F221" i="4"/>
  <c r="F220" i="4"/>
  <c r="F219" i="4"/>
  <c r="E219" i="4"/>
  <c r="D219" i="4"/>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F140" i="4" s="1"/>
  <c r="E139" i="4"/>
  <c r="D135" i="1" s="1"/>
  <c r="H135" i="1" s="1"/>
  <c r="D139" i="4"/>
  <c r="F138" i="4"/>
  <c r="F137" i="4"/>
  <c r="F136" i="4"/>
  <c r="F135" i="4"/>
  <c r="E134" i="4"/>
  <c r="E133" i="4" s="1"/>
  <c r="D129" i="1" s="1"/>
  <c r="D134" i="4"/>
  <c r="F132" i="4"/>
  <c r="F131" i="4"/>
  <c r="F130" i="4"/>
  <c r="F129" i="4"/>
  <c r="E128" i="4"/>
  <c r="D128" i="4"/>
  <c r="F127" i="4"/>
  <c r="F126" i="4"/>
  <c r="E125" i="4"/>
  <c r="D125" i="4"/>
  <c r="D124" i="4"/>
  <c r="F123" i="4"/>
  <c r="F122" i="4"/>
  <c r="F121" i="4"/>
  <c r="E120" i="4"/>
  <c r="D120" i="4"/>
  <c r="F120" i="4" s="1"/>
  <c r="F119" i="4"/>
  <c r="F118" i="4"/>
  <c r="F117" i="4"/>
  <c r="F116" i="4"/>
  <c r="F115" i="4"/>
  <c r="F114" i="4"/>
  <c r="F113" i="4"/>
  <c r="F112"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D82" i="4" s="1"/>
  <c r="F81" i="4"/>
  <c r="F80" i="4"/>
  <c r="F79" i="4"/>
  <c r="F78" i="4"/>
  <c r="E77" i="4"/>
  <c r="F77" i="4" s="1"/>
  <c r="D77" i="4"/>
  <c r="F76" i="4"/>
  <c r="F75"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D50"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F7"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H1577" i="1" s="1"/>
  <c r="C1576" i="1"/>
  <c r="G1576" i="1" s="1"/>
  <c r="G1575" i="1"/>
  <c r="C1575" i="1"/>
  <c r="H1575" i="1" s="1"/>
  <c r="C1574" i="1"/>
  <c r="H1573" i="1"/>
  <c r="G1573" i="1"/>
  <c r="C1573" i="1"/>
  <c r="H1572" i="1"/>
  <c r="G1572" i="1"/>
  <c r="C1572" i="1"/>
  <c r="G1571" i="1"/>
  <c r="C1571" i="1"/>
  <c r="H1571" i="1" s="1"/>
  <c r="H1570" i="1"/>
  <c r="C1570" i="1"/>
  <c r="G1570" i="1" s="1"/>
  <c r="C1569" i="1"/>
  <c r="H1569" i="1" s="1"/>
  <c r="H1568" i="1"/>
  <c r="C1568" i="1"/>
  <c r="G1568" i="1" s="1"/>
  <c r="G1567" i="1"/>
  <c r="C1567" i="1"/>
  <c r="H1567" i="1" s="1"/>
  <c r="C1566" i="1"/>
  <c r="H1565" i="1"/>
  <c r="G1565" i="1"/>
  <c r="C1565" i="1"/>
  <c r="H1564" i="1"/>
  <c r="G1564" i="1"/>
  <c r="C1564" i="1"/>
  <c r="G1563" i="1"/>
  <c r="C1563" i="1"/>
  <c r="H1563" i="1" s="1"/>
  <c r="H1562" i="1"/>
  <c r="C1562" i="1"/>
  <c r="G1562" i="1" s="1"/>
  <c r="C1561" i="1"/>
  <c r="H1561" i="1" s="1"/>
  <c r="H1560" i="1"/>
  <c r="C1560" i="1"/>
  <c r="G1560" i="1" s="1"/>
  <c r="G1559" i="1"/>
  <c r="C1559" i="1"/>
  <c r="H1559" i="1" s="1"/>
  <c r="C1558" i="1"/>
  <c r="H1557" i="1"/>
  <c r="G1557" i="1"/>
  <c r="C1557" i="1"/>
  <c r="H1556" i="1"/>
  <c r="G1556" i="1"/>
  <c r="C1556" i="1"/>
  <c r="G1555" i="1"/>
  <c r="C1555" i="1"/>
  <c r="H1555" i="1" s="1"/>
  <c r="H1554" i="1"/>
  <c r="C1554" i="1"/>
  <c r="G1554" i="1" s="1"/>
  <c r="C1553" i="1"/>
  <c r="H1553" i="1" s="1"/>
  <c r="H1552" i="1"/>
  <c r="C1552" i="1"/>
  <c r="G1552" i="1" s="1"/>
  <c r="G1551" i="1"/>
  <c r="C1551" i="1"/>
  <c r="H1551" i="1" s="1"/>
  <c r="C1550" i="1"/>
  <c r="H1549" i="1"/>
  <c r="G1549" i="1"/>
  <c r="C1549" i="1"/>
  <c r="H1548" i="1"/>
  <c r="C1548" i="1"/>
  <c r="G1548" i="1" s="1"/>
  <c r="G1547" i="1"/>
  <c r="C1547" i="1"/>
  <c r="H1547" i="1" s="1"/>
  <c r="C1546" i="1"/>
  <c r="C1545" i="1"/>
  <c r="H1545" i="1" s="1"/>
  <c r="C1544" i="1"/>
  <c r="G1543" i="1"/>
  <c r="C1543" i="1"/>
  <c r="H1543" i="1" s="1"/>
  <c r="C1542" i="1"/>
  <c r="H1541" i="1"/>
  <c r="G1541" i="1"/>
  <c r="C1541" i="1"/>
  <c r="H1540" i="1"/>
  <c r="C1540" i="1"/>
  <c r="G1540" i="1" s="1"/>
  <c r="G1539" i="1"/>
  <c r="C1539" i="1"/>
  <c r="H1539" i="1" s="1"/>
  <c r="H1538" i="1"/>
  <c r="C1538" i="1"/>
  <c r="G1538" i="1" s="1"/>
  <c r="C1537" i="1"/>
  <c r="H1537" i="1" s="1"/>
  <c r="H1536" i="1"/>
  <c r="C1536" i="1"/>
  <c r="G1536" i="1" s="1"/>
  <c r="G1535" i="1"/>
  <c r="C1535" i="1"/>
  <c r="H1535" i="1" s="1"/>
  <c r="C1534" i="1"/>
  <c r="H1533" i="1"/>
  <c r="G1533" i="1"/>
  <c r="C1533" i="1"/>
  <c r="H1532" i="1"/>
  <c r="G1532" i="1"/>
  <c r="C1532" i="1"/>
  <c r="G1531" i="1"/>
  <c r="C1531" i="1"/>
  <c r="H1531" i="1" s="1"/>
  <c r="H1530" i="1"/>
  <c r="C1530" i="1"/>
  <c r="G1530" i="1" s="1"/>
  <c r="C1529" i="1"/>
  <c r="H1529" i="1" s="1"/>
  <c r="H1528" i="1"/>
  <c r="C1528" i="1"/>
  <c r="G1528" i="1" s="1"/>
  <c r="G1527" i="1"/>
  <c r="C1527" i="1"/>
  <c r="H1527" i="1" s="1"/>
  <c r="C1526" i="1"/>
  <c r="H1525" i="1"/>
  <c r="G1525" i="1"/>
  <c r="C1525" i="1"/>
  <c r="H1524" i="1"/>
  <c r="G1523" i="1"/>
  <c r="C1523" i="1"/>
  <c r="H1523" i="1" s="1"/>
  <c r="H1522" i="1"/>
  <c r="C1522" i="1"/>
  <c r="G1522" i="1" s="1"/>
  <c r="C1521" i="1"/>
  <c r="H1521" i="1" s="1"/>
  <c r="C1520" i="1"/>
  <c r="G1519" i="1"/>
  <c r="C1519" i="1"/>
  <c r="H1519" i="1" s="1"/>
  <c r="H1516" i="1"/>
  <c r="G1516" i="1"/>
  <c r="C1516" i="1"/>
  <c r="G1515" i="1"/>
  <c r="C1515" i="1"/>
  <c r="H1515" i="1" s="1"/>
  <c r="C1514" i="1"/>
  <c r="C1513" i="1"/>
  <c r="H1513" i="1" s="1"/>
  <c r="C1512" i="1"/>
  <c r="G1512" i="1" s="1"/>
  <c r="G1511" i="1"/>
  <c r="C1511" i="1"/>
  <c r="H1511" i="1" s="1"/>
  <c r="C1510" i="1"/>
  <c r="G1509" i="1"/>
  <c r="C1509" i="1"/>
  <c r="H1509" i="1" s="1"/>
  <c r="H1508" i="1"/>
  <c r="G1508" i="1"/>
  <c r="C1508" i="1"/>
  <c r="G1507" i="1"/>
  <c r="C1507" i="1"/>
  <c r="H1507" i="1" s="1"/>
  <c r="C1506" i="1"/>
  <c r="C1505" i="1"/>
  <c r="H1505" i="1" s="1"/>
  <c r="C1504" i="1"/>
  <c r="G1504" i="1" s="1"/>
  <c r="C1503" i="1"/>
  <c r="H1503" i="1" s="1"/>
  <c r="C1502" i="1"/>
  <c r="H1500" i="1"/>
  <c r="G1500" i="1"/>
  <c r="C1500" i="1"/>
  <c r="C1498" i="1"/>
  <c r="C1497" i="1"/>
  <c r="H1497" i="1" s="1"/>
  <c r="H1496" i="1"/>
  <c r="G1496" i="1"/>
  <c r="C1496" i="1"/>
  <c r="G1495" i="1"/>
  <c r="C1495" i="1"/>
  <c r="H1495" i="1" s="1"/>
  <c r="C1494" i="1"/>
  <c r="H1493" i="1"/>
  <c r="G1493" i="1"/>
  <c r="C1493" i="1"/>
  <c r="G1492" i="1"/>
  <c r="C1492" i="1"/>
  <c r="H1492" i="1" s="1"/>
  <c r="C1491" i="1"/>
  <c r="H1491" i="1" s="1"/>
  <c r="H1490" i="1"/>
  <c r="C1490" i="1"/>
  <c r="G1490" i="1" s="1"/>
  <c r="C1489" i="1"/>
  <c r="H1489" i="1" s="1"/>
  <c r="C1488" i="1"/>
  <c r="G1487" i="1"/>
  <c r="C1487" i="1"/>
  <c r="H1487" i="1" s="1"/>
  <c r="C1486" i="1"/>
  <c r="C1485" i="1"/>
  <c r="G1485" i="1" s="1"/>
  <c r="C1484" i="1"/>
  <c r="H1484" i="1" s="1"/>
  <c r="H1482" i="1"/>
  <c r="C1482" i="1"/>
  <c r="G1482" i="1" s="1"/>
  <c r="G1480" i="1"/>
  <c r="C1480" i="1"/>
  <c r="D1479" i="1"/>
  <c r="C1479" i="1"/>
  <c r="J1478" i="1"/>
  <c r="I1478" i="1"/>
  <c r="G1478" i="1"/>
  <c r="D1478" i="1"/>
  <c r="C1478" i="1"/>
  <c r="H1478" i="1" s="1"/>
  <c r="H1477" i="1"/>
  <c r="G1477" i="1"/>
  <c r="I1477" i="1" s="1"/>
  <c r="D1477" i="1"/>
  <c r="C1477" i="1"/>
  <c r="J1477" i="1" s="1"/>
  <c r="D1476" i="1"/>
  <c r="C1476" i="1"/>
  <c r="G1475" i="1"/>
  <c r="D1475" i="1"/>
  <c r="C1475" i="1"/>
  <c r="H1475" i="1" s="1"/>
  <c r="H1474" i="1"/>
  <c r="D1474" i="1"/>
  <c r="C1474" i="1"/>
  <c r="J1474" i="1" s="1"/>
  <c r="D1473" i="1"/>
  <c r="C1473" i="1"/>
  <c r="D1472" i="1"/>
  <c r="C1472" i="1"/>
  <c r="J1471" i="1"/>
  <c r="G1471" i="1"/>
  <c r="D1471" i="1"/>
  <c r="C1471" i="1"/>
  <c r="H1471" i="1" s="1"/>
  <c r="I1471" i="1" s="1"/>
  <c r="D1470" i="1"/>
  <c r="G1470" i="1" s="1"/>
  <c r="C1470" i="1"/>
  <c r="H1468" i="1"/>
  <c r="G1468" i="1"/>
  <c r="I1468" i="1" s="1"/>
  <c r="D1468" i="1"/>
  <c r="C1468" i="1"/>
  <c r="J1468" i="1" s="1"/>
  <c r="D1467" i="1"/>
  <c r="C1467" i="1"/>
  <c r="D1466" i="1"/>
  <c r="C1466" i="1"/>
  <c r="J1465" i="1"/>
  <c r="H1465" i="1"/>
  <c r="G1465" i="1"/>
  <c r="I1465" i="1" s="1"/>
  <c r="D1465" i="1"/>
  <c r="C1465" i="1"/>
  <c r="H1464" i="1"/>
  <c r="I1464" i="1" s="1"/>
  <c r="G1464" i="1"/>
  <c r="D1464" i="1"/>
  <c r="C1464" i="1"/>
  <c r="J1464" i="1" s="1"/>
  <c r="G1463" i="1"/>
  <c r="D1463" i="1"/>
  <c r="C1463" i="1"/>
  <c r="D1462" i="1"/>
  <c r="C1462" i="1"/>
  <c r="D1461" i="1"/>
  <c r="C1461" i="1"/>
  <c r="G1461" i="1" s="1"/>
  <c r="D1460" i="1"/>
  <c r="C1460" i="1"/>
  <c r="D1459" i="1"/>
  <c r="C1459" i="1"/>
  <c r="J1458" i="1"/>
  <c r="H1458" i="1"/>
  <c r="G1458" i="1"/>
  <c r="I1458" i="1" s="1"/>
  <c r="D1458" i="1"/>
  <c r="C1458" i="1"/>
  <c r="D1457" i="1"/>
  <c r="C1457" i="1"/>
  <c r="D1456" i="1"/>
  <c r="C1456" i="1"/>
  <c r="D1455" i="1"/>
  <c r="C1455" i="1"/>
  <c r="C1454" i="1"/>
  <c r="J1452" i="1"/>
  <c r="I1452" i="1"/>
  <c r="H1452" i="1"/>
  <c r="G1452" i="1"/>
  <c r="D1452" i="1"/>
  <c r="C1452" i="1"/>
  <c r="J1451" i="1"/>
  <c r="G1451" i="1"/>
  <c r="I1451" i="1" s="1"/>
  <c r="D1451" i="1"/>
  <c r="C1451" i="1"/>
  <c r="H1451" i="1" s="1"/>
  <c r="D1450" i="1"/>
  <c r="H1450" i="1" s="1"/>
  <c r="C1450" i="1"/>
  <c r="D1449" i="1"/>
  <c r="C1449" i="1"/>
  <c r="J1448" i="1"/>
  <c r="H1448" i="1"/>
  <c r="G1448" i="1"/>
  <c r="I1448" i="1" s="1"/>
  <c r="D1448" i="1"/>
  <c r="C1448" i="1"/>
  <c r="D1447" i="1"/>
  <c r="C1447" i="1"/>
  <c r="D1446" i="1"/>
  <c r="C1446" i="1"/>
  <c r="H1445" i="1"/>
  <c r="D1445" i="1"/>
  <c r="C1445" i="1"/>
  <c r="J1444" i="1"/>
  <c r="D1444" i="1"/>
  <c r="C1444" i="1"/>
  <c r="D1443" i="1"/>
  <c r="C1443" i="1"/>
  <c r="G1442" i="1"/>
  <c r="D1442" i="1"/>
  <c r="C1442" i="1"/>
  <c r="J1441" i="1"/>
  <c r="D1441" i="1"/>
  <c r="C1441" i="1"/>
  <c r="G1441" i="1" s="1"/>
  <c r="I1440" i="1"/>
  <c r="H1440" i="1"/>
  <c r="D1440" i="1"/>
  <c r="G1440" i="1" s="1"/>
  <c r="C1440" i="1"/>
  <c r="H1439" i="1"/>
  <c r="G1439" i="1"/>
  <c r="I1439" i="1" s="1"/>
  <c r="D1439" i="1"/>
  <c r="C1439" i="1"/>
  <c r="J1439" i="1" s="1"/>
  <c r="D1438" i="1"/>
  <c r="D1437" i="1"/>
  <c r="D1434" i="1"/>
  <c r="C1434" i="1"/>
  <c r="G1434" i="1" s="1"/>
  <c r="G1433" i="1"/>
  <c r="D1433" i="1"/>
  <c r="H1433" i="1" s="1"/>
  <c r="C1433" i="1"/>
  <c r="D1432" i="1"/>
  <c r="C1432" i="1"/>
  <c r="D1431" i="1"/>
  <c r="C1431" i="1"/>
  <c r="H1430" i="1"/>
  <c r="D1430" i="1"/>
  <c r="C1430" i="1"/>
  <c r="G1430" i="1" s="1"/>
  <c r="H1429" i="1"/>
  <c r="G1429" i="1"/>
  <c r="D1429" i="1"/>
  <c r="C1429" i="1"/>
  <c r="H1428" i="1"/>
  <c r="D1428" i="1"/>
  <c r="C1428" i="1"/>
  <c r="G1428" i="1" s="1"/>
  <c r="G1427" i="1"/>
  <c r="D1427" i="1"/>
  <c r="H1427" i="1" s="1"/>
  <c r="C1427" i="1"/>
  <c r="H1426" i="1"/>
  <c r="D1426" i="1"/>
  <c r="C1426" i="1"/>
  <c r="G1426" i="1" s="1"/>
  <c r="D1425" i="1"/>
  <c r="C1425" i="1"/>
  <c r="D1424" i="1"/>
  <c r="C1424" i="1"/>
  <c r="D1423" i="1"/>
  <c r="H1422" i="1"/>
  <c r="D1422" i="1"/>
  <c r="C1422" i="1"/>
  <c r="G1422" i="1" s="1"/>
  <c r="H1421" i="1"/>
  <c r="G1421" i="1"/>
  <c r="D1421" i="1"/>
  <c r="C1421" i="1"/>
  <c r="D1420" i="1"/>
  <c r="C1420" i="1"/>
  <c r="G1420" i="1" s="1"/>
  <c r="G1419" i="1"/>
  <c r="D1419" i="1"/>
  <c r="H1419" i="1" s="1"/>
  <c r="C1419" i="1"/>
  <c r="D1418" i="1"/>
  <c r="C1418" i="1"/>
  <c r="D1417" i="1"/>
  <c r="C1417" i="1"/>
  <c r="H1416" i="1"/>
  <c r="D1416" i="1"/>
  <c r="C1416" i="1"/>
  <c r="H1415" i="1"/>
  <c r="G1415" i="1"/>
  <c r="D1415" i="1"/>
  <c r="C1415" i="1"/>
  <c r="H1414" i="1"/>
  <c r="D1414" i="1"/>
  <c r="C1414" i="1"/>
  <c r="G1414" i="1" s="1"/>
  <c r="G1413" i="1"/>
  <c r="D1413" i="1"/>
  <c r="H1413" i="1" s="1"/>
  <c r="C1413" i="1"/>
  <c r="H1412" i="1"/>
  <c r="D1412" i="1"/>
  <c r="C1412" i="1"/>
  <c r="G1412" i="1" s="1"/>
  <c r="D1411" i="1"/>
  <c r="C1411" i="1"/>
  <c r="D1410" i="1"/>
  <c r="C1410" i="1"/>
  <c r="H1409" i="1"/>
  <c r="G1409" i="1"/>
  <c r="D1409" i="1"/>
  <c r="C1409" i="1"/>
  <c r="D1408" i="1"/>
  <c r="H1407" i="1"/>
  <c r="D1407" i="1"/>
  <c r="G1407" i="1" s="1"/>
  <c r="C1407" i="1"/>
  <c r="H1406" i="1"/>
  <c r="D1406" i="1"/>
  <c r="C1406" i="1"/>
  <c r="G1406" i="1" s="1"/>
  <c r="H1405" i="1"/>
  <c r="G1405" i="1"/>
  <c r="D1405" i="1"/>
  <c r="C1405" i="1"/>
  <c r="H1404" i="1"/>
  <c r="G1404" i="1"/>
  <c r="D1404" i="1"/>
  <c r="C1404" i="1"/>
  <c r="H1403" i="1"/>
  <c r="G1403" i="1"/>
  <c r="D1403" i="1"/>
  <c r="C1403" i="1"/>
  <c r="G1402" i="1"/>
  <c r="D1402" i="1"/>
  <c r="H1402" i="1" s="1"/>
  <c r="C1402" i="1"/>
  <c r="H1401" i="1"/>
  <c r="G1401" i="1"/>
  <c r="D1401" i="1"/>
  <c r="C1401" i="1"/>
  <c r="G1400" i="1"/>
  <c r="D1400" i="1"/>
  <c r="H1400" i="1" s="1"/>
  <c r="C1400" i="1"/>
  <c r="H1399" i="1"/>
  <c r="G1399" i="1"/>
  <c r="D1399" i="1"/>
  <c r="C1399" i="1"/>
  <c r="G1398" i="1"/>
  <c r="D1398" i="1"/>
  <c r="H1398" i="1" s="1"/>
  <c r="C1398" i="1"/>
  <c r="H1397" i="1"/>
  <c r="G1397" i="1"/>
  <c r="D1397" i="1"/>
  <c r="C1397" i="1"/>
  <c r="G1396" i="1"/>
  <c r="D1396" i="1"/>
  <c r="H1396" i="1" s="1"/>
  <c r="C1396" i="1"/>
  <c r="H1395" i="1"/>
  <c r="G1395" i="1"/>
  <c r="D1395" i="1"/>
  <c r="C1395" i="1"/>
  <c r="G1394" i="1"/>
  <c r="D1394" i="1"/>
  <c r="H1394" i="1" s="1"/>
  <c r="C1394" i="1"/>
  <c r="H1393" i="1"/>
  <c r="G1393" i="1"/>
  <c r="D1393" i="1"/>
  <c r="C1393" i="1"/>
  <c r="G1392" i="1"/>
  <c r="D1392" i="1"/>
  <c r="H1392" i="1" s="1"/>
  <c r="C1392" i="1"/>
  <c r="H1391" i="1"/>
  <c r="G1391" i="1"/>
  <c r="D1391" i="1"/>
  <c r="C1391" i="1"/>
  <c r="G1390" i="1"/>
  <c r="D1390" i="1"/>
  <c r="H1390" i="1" s="1"/>
  <c r="C1390" i="1"/>
  <c r="H1389" i="1"/>
  <c r="G1389" i="1"/>
  <c r="D1389" i="1"/>
  <c r="C1389" i="1"/>
  <c r="G1388" i="1"/>
  <c r="D1388" i="1"/>
  <c r="H1388" i="1" s="1"/>
  <c r="C1388" i="1"/>
  <c r="H1387" i="1"/>
  <c r="G1387" i="1"/>
  <c r="D1387" i="1"/>
  <c r="C1387" i="1"/>
  <c r="G1386" i="1"/>
  <c r="D1386" i="1"/>
  <c r="H1386" i="1" s="1"/>
  <c r="C1386" i="1"/>
  <c r="H1385" i="1"/>
  <c r="G1385" i="1"/>
  <c r="D1385" i="1"/>
  <c r="C1385" i="1"/>
  <c r="G1384" i="1"/>
  <c r="D1384" i="1"/>
  <c r="H1384" i="1" s="1"/>
  <c r="C1384" i="1"/>
  <c r="C1383" i="1"/>
  <c r="G1382" i="1"/>
  <c r="D1382" i="1"/>
  <c r="H1382" i="1" s="1"/>
  <c r="C1382" i="1"/>
  <c r="H1381" i="1"/>
  <c r="G1381" i="1"/>
  <c r="D1381" i="1"/>
  <c r="C1381" i="1"/>
  <c r="G1380" i="1"/>
  <c r="D1380" i="1"/>
  <c r="H1380" i="1" s="1"/>
  <c r="C1380" i="1"/>
  <c r="H1379" i="1"/>
  <c r="G1379" i="1"/>
  <c r="D1379" i="1"/>
  <c r="C1379" i="1"/>
  <c r="G1378" i="1"/>
  <c r="D1378" i="1"/>
  <c r="H1378" i="1" s="1"/>
  <c r="C1378" i="1"/>
  <c r="H1377" i="1"/>
  <c r="G1377" i="1"/>
  <c r="D1377" i="1"/>
  <c r="C1377" i="1"/>
  <c r="G1376" i="1"/>
  <c r="D1376" i="1"/>
  <c r="H1376" i="1" s="1"/>
  <c r="C1376" i="1"/>
  <c r="H1375" i="1"/>
  <c r="G1375" i="1"/>
  <c r="D1375" i="1"/>
  <c r="C1375" i="1"/>
  <c r="G1374" i="1"/>
  <c r="D1374" i="1"/>
  <c r="H1374" i="1" s="1"/>
  <c r="C1374" i="1"/>
  <c r="H1373" i="1"/>
  <c r="G1373" i="1"/>
  <c r="D1373" i="1"/>
  <c r="C1373" i="1"/>
  <c r="G1372" i="1"/>
  <c r="D1372" i="1"/>
  <c r="H1372" i="1" s="1"/>
  <c r="C1372" i="1"/>
  <c r="H1371" i="1"/>
  <c r="G1371" i="1"/>
  <c r="D1371" i="1"/>
  <c r="C1371" i="1"/>
  <c r="G1370" i="1"/>
  <c r="D1370" i="1"/>
  <c r="H1370" i="1" s="1"/>
  <c r="C1370" i="1"/>
  <c r="H1369" i="1"/>
  <c r="G1369" i="1"/>
  <c r="D1369" i="1"/>
  <c r="C1369" i="1"/>
  <c r="G1368" i="1"/>
  <c r="D1368" i="1"/>
  <c r="H1368" i="1" s="1"/>
  <c r="C1368" i="1"/>
  <c r="H1367" i="1"/>
  <c r="G1367" i="1"/>
  <c r="D1367" i="1"/>
  <c r="C1367" i="1"/>
  <c r="G1366" i="1"/>
  <c r="D1366" i="1"/>
  <c r="H1366" i="1" s="1"/>
  <c r="C1366" i="1"/>
  <c r="H1365" i="1"/>
  <c r="G1365" i="1"/>
  <c r="D1365" i="1"/>
  <c r="C1365" i="1"/>
  <c r="G1364" i="1"/>
  <c r="D1364" i="1"/>
  <c r="H1364" i="1" s="1"/>
  <c r="C1364" i="1"/>
  <c r="H1363" i="1"/>
  <c r="G1363" i="1"/>
  <c r="D1363" i="1"/>
  <c r="C1363" i="1"/>
  <c r="G1362" i="1"/>
  <c r="D1362" i="1"/>
  <c r="H1362" i="1" s="1"/>
  <c r="C1362" i="1"/>
  <c r="H1361" i="1"/>
  <c r="G1361" i="1"/>
  <c r="D1361" i="1"/>
  <c r="C1361" i="1"/>
  <c r="G1360" i="1"/>
  <c r="D1360" i="1"/>
  <c r="H1360" i="1" s="1"/>
  <c r="C1360" i="1"/>
  <c r="H1359" i="1"/>
  <c r="G1359" i="1"/>
  <c r="D1359" i="1"/>
  <c r="C1359" i="1"/>
  <c r="G1358" i="1"/>
  <c r="D1358" i="1"/>
  <c r="H1358" i="1" s="1"/>
  <c r="C1358" i="1"/>
  <c r="H1357" i="1"/>
  <c r="G1357" i="1"/>
  <c r="D1357" i="1"/>
  <c r="C1357" i="1"/>
  <c r="G1356" i="1"/>
  <c r="D1356" i="1"/>
  <c r="H1356" i="1" s="1"/>
  <c r="C1356" i="1"/>
  <c r="H1355" i="1"/>
  <c r="G1355" i="1"/>
  <c r="D1355" i="1"/>
  <c r="C1355" i="1"/>
  <c r="G1354" i="1"/>
  <c r="D1354" i="1"/>
  <c r="H1354" i="1" s="1"/>
  <c r="C1354" i="1"/>
  <c r="H1353" i="1"/>
  <c r="G1353" i="1"/>
  <c r="D1353" i="1"/>
  <c r="C1353" i="1"/>
  <c r="G1352" i="1"/>
  <c r="D1352" i="1"/>
  <c r="H1352" i="1" s="1"/>
  <c r="C1352" i="1"/>
  <c r="H1351" i="1"/>
  <c r="G1351" i="1"/>
  <c r="D1351" i="1"/>
  <c r="C1351" i="1"/>
  <c r="G1350" i="1"/>
  <c r="D1350" i="1"/>
  <c r="H1350" i="1" s="1"/>
  <c r="C1350" i="1"/>
  <c r="H1349" i="1"/>
  <c r="G1349" i="1"/>
  <c r="D1349" i="1"/>
  <c r="C1349" i="1"/>
  <c r="G1348" i="1"/>
  <c r="D1348" i="1"/>
  <c r="H1348" i="1" s="1"/>
  <c r="C1348" i="1"/>
  <c r="H1347" i="1"/>
  <c r="G1347" i="1"/>
  <c r="D1347" i="1"/>
  <c r="C1347" i="1"/>
  <c r="G1346" i="1"/>
  <c r="D1346" i="1"/>
  <c r="H1346" i="1" s="1"/>
  <c r="C1346" i="1"/>
  <c r="H1345" i="1"/>
  <c r="G1345" i="1"/>
  <c r="D1345" i="1"/>
  <c r="C1345" i="1"/>
  <c r="G1344" i="1"/>
  <c r="D1344" i="1"/>
  <c r="H1344" i="1" s="1"/>
  <c r="C1344" i="1"/>
  <c r="H1343" i="1"/>
  <c r="G1343" i="1"/>
  <c r="D1343" i="1"/>
  <c r="C1343" i="1"/>
  <c r="G1342" i="1"/>
  <c r="D1342" i="1"/>
  <c r="H1342" i="1" s="1"/>
  <c r="C1342" i="1"/>
  <c r="H1341" i="1"/>
  <c r="G1341" i="1"/>
  <c r="D1341" i="1"/>
  <c r="C1341" i="1"/>
  <c r="G1340" i="1"/>
  <c r="D1340" i="1"/>
  <c r="H1340" i="1" s="1"/>
  <c r="C1340" i="1"/>
  <c r="H1339" i="1"/>
  <c r="G1339" i="1"/>
  <c r="D1339" i="1"/>
  <c r="C1339" i="1"/>
  <c r="G1338" i="1"/>
  <c r="D1338" i="1"/>
  <c r="H1338" i="1" s="1"/>
  <c r="C1338" i="1"/>
  <c r="H1337" i="1"/>
  <c r="G1337" i="1"/>
  <c r="D1337" i="1"/>
  <c r="C1337" i="1"/>
  <c r="G1336" i="1"/>
  <c r="D1336" i="1"/>
  <c r="H1336" i="1" s="1"/>
  <c r="C1336" i="1"/>
  <c r="H1335" i="1"/>
  <c r="G1335" i="1"/>
  <c r="D1335" i="1"/>
  <c r="C1335" i="1"/>
  <c r="G1334" i="1"/>
  <c r="D1334" i="1"/>
  <c r="H1334" i="1" s="1"/>
  <c r="C1334" i="1"/>
  <c r="H1333" i="1"/>
  <c r="G1333" i="1"/>
  <c r="D1333" i="1"/>
  <c r="C1333" i="1"/>
  <c r="G1332" i="1"/>
  <c r="D1332" i="1"/>
  <c r="H1332" i="1" s="1"/>
  <c r="C1332" i="1"/>
  <c r="H1331" i="1"/>
  <c r="G1331" i="1"/>
  <c r="D1331" i="1"/>
  <c r="C1331" i="1"/>
  <c r="C1330" i="1"/>
  <c r="G1328" i="1"/>
  <c r="D1328" i="1"/>
  <c r="H1328" i="1" s="1"/>
  <c r="C1328" i="1"/>
  <c r="H1327" i="1"/>
  <c r="G1327" i="1"/>
  <c r="D1327" i="1"/>
  <c r="C1327" i="1"/>
  <c r="G1326" i="1"/>
  <c r="D1326" i="1"/>
  <c r="H1326" i="1" s="1"/>
  <c r="C1326" i="1"/>
  <c r="H1325" i="1"/>
  <c r="G1325" i="1"/>
  <c r="D1325" i="1"/>
  <c r="C1325" i="1"/>
  <c r="G1324" i="1"/>
  <c r="D1324" i="1"/>
  <c r="H1324" i="1" s="1"/>
  <c r="C1324" i="1"/>
  <c r="H1323" i="1"/>
  <c r="G1323" i="1"/>
  <c r="D1323" i="1"/>
  <c r="C1323" i="1"/>
  <c r="G1322"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H1237" i="1" s="1"/>
  <c r="C1237" i="1"/>
  <c r="C1236" i="1"/>
  <c r="D1234" i="1"/>
  <c r="G1234" i="1" s="1"/>
  <c r="C1234" i="1"/>
  <c r="H1233" i="1"/>
  <c r="D1233" i="1"/>
  <c r="G1233" i="1" s="1"/>
  <c r="C1233" i="1"/>
  <c r="D1232" i="1"/>
  <c r="H1232" i="1" s="1"/>
  <c r="C1232" i="1"/>
  <c r="D1231" i="1"/>
  <c r="H1231" i="1" s="1"/>
  <c r="C1231" i="1"/>
  <c r="H1230" i="1"/>
  <c r="G1230" i="1"/>
  <c r="D1230" i="1"/>
  <c r="C1230" i="1"/>
  <c r="D1229" i="1"/>
  <c r="C1229" i="1"/>
  <c r="H1228" i="1"/>
  <c r="G1228" i="1"/>
  <c r="D1228" i="1"/>
  <c r="C1228" i="1"/>
  <c r="C1227" i="1"/>
  <c r="D1226" i="1"/>
  <c r="H1226" i="1" s="1"/>
  <c r="C1226" i="1"/>
  <c r="D1225" i="1"/>
  <c r="H1225" i="1" s="1"/>
  <c r="C1225" i="1"/>
  <c r="D1224" i="1"/>
  <c r="G1224" i="1" s="1"/>
  <c r="C1224" i="1"/>
  <c r="H1221" i="1"/>
  <c r="G1221" i="1"/>
  <c r="D1221" i="1"/>
  <c r="C1221" i="1"/>
  <c r="H1220" i="1"/>
  <c r="D1220" i="1"/>
  <c r="G1220" i="1" s="1"/>
  <c r="C1220" i="1"/>
  <c r="C1219" i="1"/>
  <c r="D1218" i="1"/>
  <c r="H1218" i="1" s="1"/>
  <c r="C1218" i="1"/>
  <c r="D1217" i="1"/>
  <c r="G1217" i="1" s="1"/>
  <c r="C1217" i="1"/>
  <c r="D1216" i="1"/>
  <c r="H1216" i="1" s="1"/>
  <c r="C1216" i="1"/>
  <c r="C1215" i="1"/>
  <c r="D1213" i="1"/>
  <c r="G1213" i="1" s="1"/>
  <c r="C1213" i="1"/>
  <c r="G1212" i="1"/>
  <c r="D1212" i="1"/>
  <c r="H1212" i="1" s="1"/>
  <c r="C1212" i="1"/>
  <c r="H1211" i="1"/>
  <c r="D1211" i="1"/>
  <c r="G1211" i="1" s="1"/>
  <c r="C1211" i="1"/>
  <c r="H1210" i="1"/>
  <c r="D1210" i="1"/>
  <c r="G1210" i="1" s="1"/>
  <c r="C1210" i="1"/>
  <c r="D1209" i="1"/>
  <c r="H1209" i="1" s="1"/>
  <c r="C1209" i="1"/>
  <c r="H1208" i="1"/>
  <c r="D1208" i="1"/>
  <c r="G1208" i="1" s="1"/>
  <c r="C1208" i="1"/>
  <c r="D1207" i="1"/>
  <c r="H1207" i="1" s="1"/>
  <c r="C1207" i="1"/>
  <c r="H1206" i="1"/>
  <c r="D1206" i="1"/>
  <c r="G1206" i="1" s="1"/>
  <c r="C1206" i="1"/>
  <c r="D1205" i="1"/>
  <c r="H1205" i="1" s="1"/>
  <c r="C1205" i="1"/>
  <c r="H1204" i="1"/>
  <c r="D1204" i="1"/>
  <c r="G1204" i="1" s="1"/>
  <c r="C1204" i="1"/>
  <c r="D1203" i="1"/>
  <c r="H1203" i="1" s="1"/>
  <c r="C1203" i="1"/>
  <c r="H1202" i="1"/>
  <c r="D1202" i="1"/>
  <c r="G1202" i="1" s="1"/>
  <c r="C1202" i="1"/>
  <c r="D1201" i="1"/>
  <c r="H1201" i="1" s="1"/>
  <c r="C1201" i="1"/>
  <c r="H1200" i="1"/>
  <c r="G1200" i="1"/>
  <c r="D1200" i="1"/>
  <c r="C1200" i="1"/>
  <c r="D1199" i="1"/>
  <c r="H1199" i="1" s="1"/>
  <c r="C1199" i="1"/>
  <c r="H1198" i="1"/>
  <c r="G1198" i="1"/>
  <c r="D1198" i="1"/>
  <c r="C1198" i="1"/>
  <c r="D1197" i="1"/>
  <c r="H1197" i="1" s="1"/>
  <c r="C1197" i="1"/>
  <c r="H1196" i="1"/>
  <c r="G1196" i="1"/>
  <c r="D1196" i="1"/>
  <c r="C1196" i="1"/>
  <c r="D1195" i="1"/>
  <c r="H1195" i="1" s="1"/>
  <c r="C1195" i="1"/>
  <c r="H1194" i="1"/>
  <c r="G1194" i="1"/>
  <c r="D1194" i="1"/>
  <c r="C1194" i="1"/>
  <c r="D1193" i="1"/>
  <c r="H1193" i="1" s="1"/>
  <c r="C1193" i="1"/>
  <c r="H1192" i="1"/>
  <c r="G1192" i="1"/>
  <c r="D1192" i="1"/>
  <c r="C1192" i="1"/>
  <c r="D1191" i="1"/>
  <c r="H1191" i="1" s="1"/>
  <c r="C1191" i="1"/>
  <c r="H1190" i="1"/>
  <c r="G1190" i="1"/>
  <c r="D1190" i="1"/>
  <c r="C1190" i="1"/>
  <c r="D1189" i="1"/>
  <c r="H1189" i="1" s="1"/>
  <c r="C1189" i="1"/>
  <c r="H1188" i="1"/>
  <c r="G1188" i="1"/>
  <c r="D1188" i="1"/>
  <c r="C1188" i="1"/>
  <c r="D1187" i="1"/>
  <c r="H1187" i="1" s="1"/>
  <c r="C1187" i="1"/>
  <c r="H1186" i="1"/>
  <c r="G1186" i="1"/>
  <c r="D1186" i="1"/>
  <c r="C1186" i="1"/>
  <c r="H1185" i="1"/>
  <c r="G1185" i="1"/>
  <c r="D1185" i="1"/>
  <c r="C1185" i="1"/>
  <c r="C1184" i="1"/>
  <c r="D1182" i="1"/>
  <c r="H1182" i="1" s="1"/>
  <c r="C1182" i="1"/>
  <c r="D1181" i="1"/>
  <c r="H1181" i="1" s="1"/>
  <c r="C1181" i="1"/>
  <c r="D1180" i="1"/>
  <c r="H1180" i="1" s="1"/>
  <c r="C1180" i="1"/>
  <c r="G1179" i="1"/>
  <c r="D1179" i="1"/>
  <c r="H1179" i="1" s="1"/>
  <c r="C1179" i="1"/>
  <c r="H1178" i="1"/>
  <c r="G1178" i="1"/>
  <c r="D1178" i="1"/>
  <c r="C1178" i="1"/>
  <c r="H1177" i="1"/>
  <c r="D1177" i="1"/>
  <c r="G1177" i="1" s="1"/>
  <c r="C1177" i="1"/>
  <c r="H1176" i="1"/>
  <c r="G1176" i="1"/>
  <c r="D1176" i="1"/>
  <c r="C1176" i="1"/>
  <c r="C1175" i="1"/>
  <c r="H1174" i="1"/>
  <c r="G1174" i="1"/>
  <c r="D1174" i="1"/>
  <c r="C1174" i="1"/>
  <c r="H1173" i="1"/>
  <c r="G1173" i="1"/>
  <c r="D1173" i="1"/>
  <c r="C1173" i="1"/>
  <c r="H1172" i="1"/>
  <c r="D1172" i="1"/>
  <c r="G1172" i="1" s="1"/>
  <c r="C1172" i="1"/>
  <c r="H1171" i="1"/>
  <c r="D1171" i="1"/>
  <c r="G1171" i="1" s="1"/>
  <c r="C1171" i="1"/>
  <c r="H1170" i="1"/>
  <c r="G1170" i="1"/>
  <c r="D1170" i="1"/>
  <c r="C1170" i="1"/>
  <c r="H1169" i="1"/>
  <c r="D1169" i="1"/>
  <c r="G1169" i="1" s="1"/>
  <c r="C1169" i="1"/>
  <c r="D1168" i="1"/>
  <c r="H1168" i="1" s="1"/>
  <c r="C1168" i="1"/>
  <c r="C1167" i="1"/>
  <c r="H1166" i="1"/>
  <c r="D1166" i="1"/>
  <c r="G1166" i="1" s="1"/>
  <c r="C1166" i="1"/>
  <c r="H1165" i="1"/>
  <c r="D1165" i="1"/>
  <c r="G1165" i="1" s="1"/>
  <c r="C1165" i="1"/>
  <c r="H1164" i="1"/>
  <c r="G1164" i="1"/>
  <c r="D1164" i="1"/>
  <c r="C1164" i="1"/>
  <c r="G1163" i="1"/>
  <c r="D1163" i="1"/>
  <c r="H1163" i="1" s="1"/>
  <c r="C1163" i="1"/>
  <c r="H1162" i="1"/>
  <c r="G1162" i="1"/>
  <c r="D1162" i="1"/>
  <c r="C1162" i="1"/>
  <c r="H1161" i="1"/>
  <c r="G1161" i="1"/>
  <c r="D1161" i="1"/>
  <c r="C1161" i="1"/>
  <c r="H1160" i="1"/>
  <c r="D1160" i="1"/>
  <c r="G1160" i="1" s="1"/>
  <c r="C1160" i="1"/>
  <c r="D1159" i="1"/>
  <c r="H1159" i="1" s="1"/>
  <c r="C1159" i="1"/>
  <c r="H1158" i="1"/>
  <c r="G1158" i="1"/>
  <c r="D1158" i="1"/>
  <c r="C1158" i="1"/>
  <c r="H1157" i="1"/>
  <c r="D1157" i="1"/>
  <c r="G1157" i="1" s="1"/>
  <c r="C1157" i="1"/>
  <c r="D1156" i="1"/>
  <c r="G1156" i="1" s="1"/>
  <c r="C1156" i="1"/>
  <c r="D1155" i="1"/>
  <c r="H1155" i="1" s="1"/>
  <c r="C1155" i="1"/>
  <c r="C1154" i="1"/>
  <c r="D1151" i="1"/>
  <c r="H1151" i="1" s="1"/>
  <c r="C1151" i="1"/>
  <c r="H1150" i="1"/>
  <c r="D1150" i="1"/>
  <c r="G1150" i="1" s="1"/>
  <c r="C1150" i="1"/>
  <c r="G1149" i="1"/>
  <c r="D1149" i="1"/>
  <c r="H1149" i="1" s="1"/>
  <c r="C1149" i="1"/>
  <c r="D1148" i="1"/>
  <c r="H1148" i="1" s="1"/>
  <c r="C1148" i="1"/>
  <c r="D1147" i="1"/>
  <c r="H1147" i="1" s="1"/>
  <c r="C1147" i="1"/>
  <c r="D1146" i="1"/>
  <c r="H1146" i="1" s="1"/>
  <c r="C1146" i="1"/>
  <c r="D1145" i="1"/>
  <c r="H1145" i="1" s="1"/>
  <c r="C1145" i="1"/>
  <c r="H1144" i="1"/>
  <c r="G1144" i="1"/>
  <c r="D1144" i="1"/>
  <c r="C1144" i="1"/>
  <c r="D1143" i="1"/>
  <c r="H1143" i="1" s="1"/>
  <c r="C1143" i="1"/>
  <c r="D1142" i="1"/>
  <c r="H1142" i="1" s="1"/>
  <c r="C1142" i="1"/>
  <c r="H1141" i="1"/>
  <c r="G1141" i="1"/>
  <c r="D1141" i="1"/>
  <c r="C1141" i="1"/>
  <c r="H1140" i="1"/>
  <c r="G1140" i="1"/>
  <c r="D1140" i="1"/>
  <c r="C1140" i="1"/>
  <c r="G1139" i="1"/>
  <c r="D1139" i="1"/>
  <c r="H1139" i="1" s="1"/>
  <c r="C1139" i="1"/>
  <c r="H1138" i="1"/>
  <c r="G1138" i="1"/>
  <c r="D1138" i="1"/>
  <c r="C1138" i="1"/>
  <c r="D1137" i="1"/>
  <c r="G1137" i="1" s="1"/>
  <c r="C1137" i="1"/>
  <c r="H1136" i="1"/>
  <c r="G1136" i="1"/>
  <c r="D1136" i="1"/>
  <c r="C1136" i="1"/>
  <c r="G1135" i="1"/>
  <c r="D1135" i="1"/>
  <c r="H1135" i="1" s="1"/>
  <c r="C1135" i="1"/>
  <c r="D1134" i="1"/>
  <c r="H1134" i="1" s="1"/>
  <c r="C1134" i="1"/>
  <c r="G1133" i="1"/>
  <c r="D1133" i="1"/>
  <c r="H1133" i="1" s="1"/>
  <c r="C1133" i="1"/>
  <c r="H1132" i="1"/>
  <c r="G1132" i="1"/>
  <c r="D1132" i="1"/>
  <c r="C1132" i="1"/>
  <c r="H1131" i="1"/>
  <c r="G1131" i="1"/>
  <c r="D1131" i="1"/>
  <c r="C1131" i="1"/>
  <c r="H1130" i="1"/>
  <c r="G1130" i="1"/>
  <c r="D1130" i="1"/>
  <c r="C1130" i="1"/>
  <c r="G1129" i="1"/>
  <c r="D1129" i="1"/>
  <c r="H1129" i="1" s="1"/>
  <c r="C1129" i="1"/>
  <c r="H1128" i="1"/>
  <c r="G1128" i="1"/>
  <c r="D1128" i="1"/>
  <c r="C1128" i="1"/>
  <c r="D1127" i="1"/>
  <c r="H1127" i="1" s="1"/>
  <c r="C1127" i="1"/>
  <c r="H1126" i="1"/>
  <c r="G1126" i="1"/>
  <c r="D1126" i="1"/>
  <c r="C1126" i="1"/>
  <c r="H1125" i="1"/>
  <c r="G1125" i="1"/>
  <c r="D1125" i="1"/>
  <c r="C1125"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D1096" i="1"/>
  <c r="C1096" i="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H1064" i="1"/>
  <c r="D1064" i="1"/>
  <c r="G1064" i="1" s="1"/>
  <c r="C1064" i="1"/>
  <c r="D1063" i="1"/>
  <c r="C1063" i="1"/>
  <c r="H1062" i="1"/>
  <c r="D1062" i="1"/>
  <c r="G1062" i="1" s="1"/>
  <c r="C1062" i="1"/>
  <c r="D1061" i="1"/>
  <c r="C1061" i="1"/>
  <c r="H1060" i="1"/>
  <c r="G1060" i="1"/>
  <c r="D1060" i="1"/>
  <c r="C1060" i="1"/>
  <c r="D1059" i="1"/>
  <c r="C1059" i="1"/>
  <c r="H1058" i="1"/>
  <c r="G1058" i="1"/>
  <c r="D1058" i="1"/>
  <c r="C1058" i="1"/>
  <c r="D1057" i="1"/>
  <c r="C1057" i="1"/>
  <c r="C1056" i="1"/>
  <c r="D1055" i="1"/>
  <c r="C1055" i="1"/>
  <c r="H1054" i="1"/>
  <c r="D1054" i="1"/>
  <c r="G1054" i="1" s="1"/>
  <c r="C1054" i="1"/>
  <c r="D1053" i="1"/>
  <c r="C1053" i="1"/>
  <c r="H1052" i="1"/>
  <c r="G1052" i="1"/>
  <c r="D1052" i="1"/>
  <c r="C1052" i="1"/>
  <c r="D1051" i="1"/>
  <c r="C1051" i="1"/>
  <c r="D1050" i="1"/>
  <c r="G1050" i="1" s="1"/>
  <c r="C1050" i="1"/>
  <c r="D1049" i="1"/>
  <c r="C1049" i="1"/>
  <c r="C1048" i="1"/>
  <c r="G1045" i="1"/>
  <c r="D1045" i="1"/>
  <c r="C1045" i="1"/>
  <c r="H1045" i="1" s="1"/>
  <c r="H1044" i="1"/>
  <c r="G1044" i="1"/>
  <c r="D1044" i="1"/>
  <c r="C1044" i="1"/>
  <c r="G1043" i="1"/>
  <c r="D1043" i="1"/>
  <c r="C1043" i="1"/>
  <c r="H1043" i="1" s="1"/>
  <c r="H1042" i="1"/>
  <c r="G1042" i="1"/>
  <c r="D1042" i="1"/>
  <c r="C1042" i="1"/>
  <c r="D1041" i="1"/>
  <c r="G1041" i="1" s="1"/>
  <c r="C1041" i="1"/>
  <c r="H1041" i="1" s="1"/>
  <c r="H1040" i="1"/>
  <c r="G1040" i="1"/>
  <c r="D1040" i="1"/>
  <c r="C1040" i="1"/>
  <c r="G1039" i="1"/>
  <c r="D1039" i="1"/>
  <c r="C1039" i="1"/>
  <c r="H1039" i="1" s="1"/>
  <c r="H1038" i="1"/>
  <c r="G1038" i="1"/>
  <c r="D1038" i="1"/>
  <c r="C1038" i="1"/>
  <c r="G1037" i="1"/>
  <c r="D1037" i="1"/>
  <c r="C1037" i="1"/>
  <c r="H1037" i="1" s="1"/>
  <c r="H1036" i="1"/>
  <c r="G1036" i="1"/>
  <c r="D1036" i="1"/>
  <c r="C1036" i="1"/>
  <c r="G1035" i="1"/>
  <c r="D1035" i="1"/>
  <c r="C1035" i="1"/>
  <c r="H1035" i="1" s="1"/>
  <c r="H1034" i="1"/>
  <c r="G1034" i="1"/>
  <c r="D1034" i="1"/>
  <c r="C1034" i="1"/>
  <c r="D1033" i="1"/>
  <c r="G1033" i="1" s="1"/>
  <c r="C1033" i="1"/>
  <c r="H1032" i="1"/>
  <c r="D1032" i="1"/>
  <c r="G1032" i="1" s="1"/>
  <c r="C1032" i="1"/>
  <c r="G1031" i="1"/>
  <c r="D1031" i="1"/>
  <c r="C1031" i="1"/>
  <c r="H1031" i="1" s="1"/>
  <c r="H1030" i="1"/>
  <c r="D1030" i="1"/>
  <c r="G1030" i="1" s="1"/>
  <c r="C1030" i="1"/>
  <c r="G1029" i="1"/>
  <c r="D1029" i="1"/>
  <c r="C1029" i="1"/>
  <c r="H1029" i="1" s="1"/>
  <c r="D1028" i="1"/>
  <c r="G1028" i="1" s="1"/>
  <c r="C1028" i="1"/>
  <c r="D1027" i="1"/>
  <c r="G1027" i="1" s="1"/>
  <c r="C1027" i="1"/>
  <c r="H1026" i="1"/>
  <c r="D1026" i="1"/>
  <c r="G1026" i="1" s="1"/>
  <c r="C1026" i="1"/>
  <c r="G1025" i="1"/>
  <c r="D1025" i="1"/>
  <c r="C1025" i="1"/>
  <c r="H1025" i="1" s="1"/>
  <c r="H1024" i="1"/>
  <c r="G1024" i="1"/>
  <c r="D1024" i="1"/>
  <c r="C1024" i="1"/>
  <c r="C1023" i="1"/>
  <c r="H1022" i="1"/>
  <c r="G1022" i="1"/>
  <c r="D1022" i="1"/>
  <c r="C1022" i="1"/>
  <c r="G1021" i="1"/>
  <c r="D1021" i="1"/>
  <c r="C1021" i="1"/>
  <c r="H1021" i="1" s="1"/>
  <c r="H1020" i="1"/>
  <c r="G1020" i="1"/>
  <c r="D1020" i="1"/>
  <c r="C1020" i="1"/>
  <c r="G1019" i="1"/>
  <c r="D1019" i="1"/>
  <c r="C1019" i="1"/>
  <c r="H1019" i="1" s="1"/>
  <c r="D1018" i="1"/>
  <c r="H1018" i="1" s="1"/>
  <c r="C1018" i="1"/>
  <c r="G1017" i="1"/>
  <c r="D1017" i="1"/>
  <c r="C1017" i="1"/>
  <c r="H1017" i="1" s="1"/>
  <c r="H1016" i="1"/>
  <c r="G1016" i="1"/>
  <c r="D1016" i="1"/>
  <c r="C1016" i="1"/>
  <c r="G1015" i="1"/>
  <c r="D1015" i="1"/>
  <c r="C1015" i="1"/>
  <c r="H1015" i="1" s="1"/>
  <c r="D1014" i="1"/>
  <c r="H1014" i="1" s="1"/>
  <c r="C1014" i="1"/>
  <c r="C1013" i="1"/>
  <c r="D1012" i="1"/>
  <c r="H1012" i="1" s="1"/>
  <c r="C1012" i="1"/>
  <c r="G1011" i="1"/>
  <c r="D1011" i="1"/>
  <c r="C1011" i="1"/>
  <c r="H1011" i="1" s="1"/>
  <c r="H1010" i="1"/>
  <c r="G1010" i="1"/>
  <c r="D1010" i="1"/>
  <c r="C1010" i="1"/>
  <c r="G1009" i="1"/>
  <c r="D1009" i="1"/>
  <c r="C1009" i="1"/>
  <c r="H1009" i="1" s="1"/>
  <c r="H1008" i="1"/>
  <c r="G1008" i="1"/>
  <c r="D1008" i="1"/>
  <c r="C1008" i="1"/>
  <c r="D1007" i="1"/>
  <c r="G1007" i="1" s="1"/>
  <c r="C1007" i="1"/>
  <c r="D1006" i="1"/>
  <c r="H1006" i="1" s="1"/>
  <c r="C1006" i="1"/>
  <c r="G1005" i="1"/>
  <c r="D1005" i="1"/>
  <c r="C1005" i="1"/>
  <c r="H1005" i="1" s="1"/>
  <c r="H1004" i="1"/>
  <c r="G1004" i="1"/>
  <c r="D1004" i="1"/>
  <c r="C1004" i="1"/>
  <c r="G1003" i="1"/>
  <c r="D1003" i="1"/>
  <c r="C1003" i="1"/>
  <c r="H1003" i="1" s="1"/>
  <c r="H1002" i="1"/>
  <c r="G1002" i="1"/>
  <c r="D1002" i="1"/>
  <c r="C1002" i="1"/>
  <c r="G1001" i="1"/>
  <c r="D1001" i="1"/>
  <c r="C1001" i="1"/>
  <c r="H1001" i="1" s="1"/>
  <c r="D1000" i="1"/>
  <c r="G1000" i="1" s="1"/>
  <c r="C1000" i="1"/>
  <c r="G999" i="1"/>
  <c r="D999" i="1"/>
  <c r="C999" i="1"/>
  <c r="H999" i="1" s="1"/>
  <c r="C998" i="1"/>
  <c r="C997" i="1"/>
  <c r="H996" i="1"/>
  <c r="G996" i="1"/>
  <c r="D996" i="1"/>
  <c r="C996" i="1"/>
  <c r="G995" i="1"/>
  <c r="D995" i="1"/>
  <c r="C995" i="1"/>
  <c r="H995" i="1" s="1"/>
  <c r="H994" i="1"/>
  <c r="G994" i="1"/>
  <c r="D994" i="1"/>
  <c r="C994" i="1"/>
  <c r="D993" i="1"/>
  <c r="G993" i="1" s="1"/>
  <c r="C993" i="1"/>
  <c r="H993" i="1" s="1"/>
  <c r="H992" i="1"/>
  <c r="G992" i="1"/>
  <c r="D992" i="1"/>
  <c r="C992" i="1"/>
  <c r="D991" i="1"/>
  <c r="G991" i="1" s="1"/>
  <c r="C991" i="1"/>
  <c r="D989" i="1"/>
  <c r="C989" i="1"/>
  <c r="D988" i="1"/>
  <c r="G988" i="1" s="1"/>
  <c r="C988" i="1"/>
  <c r="H987" i="1"/>
  <c r="G987" i="1"/>
  <c r="D987" i="1"/>
  <c r="C987" i="1"/>
  <c r="C986" i="1"/>
  <c r="H983" i="1"/>
  <c r="G983" i="1"/>
  <c r="D983" i="1"/>
  <c r="C983" i="1"/>
  <c r="G982" i="1"/>
  <c r="D982" i="1"/>
  <c r="C982" i="1"/>
  <c r="H982" i="1" s="1"/>
  <c r="G981" i="1"/>
  <c r="D981" i="1"/>
  <c r="C981" i="1"/>
  <c r="H981" i="1" s="1"/>
  <c r="G980" i="1"/>
  <c r="D980" i="1"/>
  <c r="C980" i="1"/>
  <c r="H980" i="1" s="1"/>
  <c r="D979" i="1"/>
  <c r="C979" i="1"/>
  <c r="D978" i="1"/>
  <c r="C978"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D715" i="1"/>
  <c r="H715" i="1" s="1"/>
  <c r="C715" i="1"/>
  <c r="D714" i="1"/>
  <c r="C714" i="1"/>
  <c r="H713" i="1"/>
  <c r="G713" i="1"/>
  <c r="D713" i="1"/>
  <c r="C713" i="1"/>
  <c r="D712" i="1"/>
  <c r="C712" i="1"/>
  <c r="H711" i="1"/>
  <c r="G711" i="1"/>
  <c r="D711" i="1"/>
  <c r="C711" i="1"/>
  <c r="D710" i="1"/>
  <c r="C710" i="1"/>
  <c r="H709" i="1"/>
  <c r="D709" i="1"/>
  <c r="G709" i="1" s="1"/>
  <c r="C709" i="1"/>
  <c r="D708" i="1"/>
  <c r="C708" i="1"/>
  <c r="H707" i="1"/>
  <c r="G707" i="1"/>
  <c r="D707" i="1"/>
  <c r="C707" i="1"/>
  <c r="D706" i="1"/>
  <c r="C706" i="1"/>
  <c r="D705" i="1"/>
  <c r="H705" i="1" s="1"/>
  <c r="C705" i="1"/>
  <c r="D704" i="1"/>
  <c r="C704" i="1"/>
  <c r="D703" i="1"/>
  <c r="H703" i="1" s="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D689" i="1"/>
  <c r="H689" i="1" s="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G658" i="1"/>
  <c r="D658" i="1"/>
  <c r="C658" i="1"/>
  <c r="H658" i="1" s="1"/>
  <c r="H657" i="1"/>
  <c r="G657" i="1"/>
  <c r="D657" i="1"/>
  <c r="C657" i="1"/>
  <c r="G656" i="1"/>
  <c r="D656" i="1"/>
  <c r="C656" i="1"/>
  <c r="H656" i="1" s="1"/>
  <c r="H655" i="1"/>
  <c r="G655" i="1"/>
  <c r="D655" i="1"/>
  <c r="C655" i="1"/>
  <c r="G654" i="1"/>
  <c r="D654" i="1"/>
  <c r="C654" i="1"/>
  <c r="H654" i="1" s="1"/>
  <c r="H653" i="1"/>
  <c r="G653" i="1"/>
  <c r="D653" i="1"/>
  <c r="C653" i="1"/>
  <c r="G652" i="1"/>
  <c r="D652" i="1"/>
  <c r="C652" i="1"/>
  <c r="H652" i="1" s="1"/>
  <c r="H651" i="1"/>
  <c r="G651" i="1"/>
  <c r="D651" i="1"/>
  <c r="C651" i="1"/>
  <c r="G650" i="1"/>
  <c r="D650" i="1"/>
  <c r="C650" i="1"/>
  <c r="H650" i="1" s="1"/>
  <c r="H649" i="1"/>
  <c r="G649" i="1"/>
  <c r="D649" i="1"/>
  <c r="C649" i="1"/>
  <c r="G648" i="1"/>
  <c r="D648" i="1"/>
  <c r="C648" i="1"/>
  <c r="H648" i="1" s="1"/>
  <c r="H647" i="1"/>
  <c r="G647" i="1"/>
  <c r="D647" i="1"/>
  <c r="C647" i="1"/>
  <c r="G646" i="1"/>
  <c r="D646" i="1"/>
  <c r="C646" i="1"/>
  <c r="H646" i="1" s="1"/>
  <c r="D645" i="1"/>
  <c r="H645" i="1" s="1"/>
  <c r="C645" i="1"/>
  <c r="G644" i="1"/>
  <c r="D644" i="1"/>
  <c r="C644" i="1"/>
  <c r="H644" i="1" s="1"/>
  <c r="G643" i="1"/>
  <c r="D643" i="1"/>
  <c r="H643" i="1" s="1"/>
  <c r="C643" i="1"/>
  <c r="D642" i="1"/>
  <c r="G642" i="1" s="1"/>
  <c r="C642" i="1"/>
  <c r="H642" i="1" s="1"/>
  <c r="H641" i="1"/>
  <c r="D641" i="1"/>
  <c r="G641" i="1" s="1"/>
  <c r="C641" i="1"/>
  <c r="G632" i="1"/>
  <c r="D632" i="1"/>
  <c r="C632" i="1"/>
  <c r="H632" i="1" s="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D586" i="1"/>
  <c r="C586" i="1"/>
  <c r="G586" i="1" s="1"/>
  <c r="H585" i="1"/>
  <c r="G585" i="1"/>
  <c r="D585" i="1"/>
  <c r="C585" i="1"/>
  <c r="D584" i="1"/>
  <c r="C584" i="1"/>
  <c r="G584" i="1" s="1"/>
  <c r="H583" i="1"/>
  <c r="G583" i="1"/>
  <c r="D583" i="1"/>
  <c r="C583" i="1"/>
  <c r="H582" i="1"/>
  <c r="D582" i="1"/>
  <c r="C582" i="1"/>
  <c r="G582" i="1" s="1"/>
  <c r="H581" i="1"/>
  <c r="G581" i="1"/>
  <c r="D581" i="1"/>
  <c r="C581" i="1"/>
  <c r="D580" i="1"/>
  <c r="C580" i="1"/>
  <c r="G580" i="1" s="1"/>
  <c r="H579" i="1"/>
  <c r="G579" i="1"/>
  <c r="D579" i="1"/>
  <c r="C579" i="1"/>
  <c r="H578" i="1"/>
  <c r="D578" i="1"/>
  <c r="C578" i="1"/>
  <c r="G578" i="1" s="1"/>
  <c r="H577" i="1"/>
  <c r="G577" i="1"/>
  <c r="D577" i="1"/>
  <c r="C577" i="1"/>
  <c r="H576" i="1"/>
  <c r="D576" i="1"/>
  <c r="C576" i="1"/>
  <c r="G576" i="1" s="1"/>
  <c r="H575" i="1"/>
  <c r="G575" i="1"/>
  <c r="D575" i="1"/>
  <c r="C575" i="1"/>
  <c r="D574" i="1"/>
  <c r="H573" i="1"/>
  <c r="G573" i="1"/>
  <c r="D573" i="1"/>
  <c r="C573" i="1"/>
  <c r="H572" i="1"/>
  <c r="D572" i="1"/>
  <c r="C572" i="1"/>
  <c r="G572" i="1" s="1"/>
  <c r="H571" i="1"/>
  <c r="G571" i="1"/>
  <c r="D571" i="1"/>
  <c r="C571" i="1"/>
  <c r="D570" i="1"/>
  <c r="C570" i="1"/>
  <c r="G570" i="1" s="1"/>
  <c r="H569" i="1"/>
  <c r="G569" i="1"/>
  <c r="D569" i="1"/>
  <c r="C569" i="1"/>
  <c r="D568" i="1"/>
  <c r="C568" i="1"/>
  <c r="G568" i="1" s="1"/>
  <c r="H567" i="1"/>
  <c r="G567" i="1"/>
  <c r="D567" i="1"/>
  <c r="C567" i="1"/>
  <c r="H566" i="1"/>
  <c r="D566" i="1"/>
  <c r="C566" i="1"/>
  <c r="G566" i="1" s="1"/>
  <c r="H565" i="1"/>
  <c r="G565" i="1"/>
  <c r="D565" i="1"/>
  <c r="C565" i="1"/>
  <c r="D564" i="1"/>
  <c r="C564" i="1"/>
  <c r="G564" i="1" s="1"/>
  <c r="H563" i="1"/>
  <c r="G563" i="1"/>
  <c r="D563" i="1"/>
  <c r="C563" i="1"/>
  <c r="H562" i="1"/>
  <c r="D562" i="1"/>
  <c r="C562" i="1"/>
  <c r="G562" i="1" s="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G521" i="1"/>
  <c r="D521" i="1"/>
  <c r="C521" i="1"/>
  <c r="H521" i="1" s="1"/>
  <c r="D520" i="1"/>
  <c r="C520" i="1"/>
  <c r="G519" i="1"/>
  <c r="D519" i="1"/>
  <c r="C519" i="1"/>
  <c r="H519" i="1" s="1"/>
  <c r="D518" i="1"/>
  <c r="C518" i="1"/>
  <c r="G517" i="1"/>
  <c r="D517" i="1"/>
  <c r="C517" i="1"/>
  <c r="H517" i="1" s="1"/>
  <c r="D516" i="1"/>
  <c r="C516" i="1"/>
  <c r="G515" i="1"/>
  <c r="D515" i="1"/>
  <c r="C515" i="1"/>
  <c r="H515" i="1" s="1"/>
  <c r="D514" i="1"/>
  <c r="C514" i="1"/>
  <c r="G513" i="1"/>
  <c r="D513" i="1"/>
  <c r="C513" i="1"/>
  <c r="H513" i="1" s="1"/>
  <c r="D512" i="1"/>
  <c r="C512" i="1"/>
  <c r="G511" i="1"/>
  <c r="D511" i="1"/>
  <c r="C511" i="1"/>
  <c r="H511" i="1" s="1"/>
  <c r="C510" i="1"/>
  <c r="H508" i="1"/>
  <c r="G508" i="1"/>
  <c r="D508" i="1"/>
  <c r="C508" i="1"/>
  <c r="H507" i="1"/>
  <c r="D507" i="1"/>
  <c r="C507" i="1"/>
  <c r="G507" i="1" s="1"/>
  <c r="H506" i="1"/>
  <c r="G506" i="1"/>
  <c r="D506" i="1"/>
  <c r="C506" i="1"/>
  <c r="D505" i="1"/>
  <c r="C505" i="1"/>
  <c r="G505" i="1" s="1"/>
  <c r="H504" i="1"/>
  <c r="G504" i="1"/>
  <c r="D504" i="1"/>
  <c r="C504" i="1"/>
  <c r="D503" i="1"/>
  <c r="C503" i="1"/>
  <c r="G503" i="1" s="1"/>
  <c r="H502" i="1"/>
  <c r="G502" i="1"/>
  <c r="D502" i="1"/>
  <c r="C502" i="1"/>
  <c r="H501" i="1"/>
  <c r="D501" i="1"/>
  <c r="C501" i="1"/>
  <c r="G501" i="1" s="1"/>
  <c r="H500" i="1"/>
  <c r="G500" i="1"/>
  <c r="D500" i="1"/>
  <c r="C500" i="1"/>
  <c r="H499" i="1"/>
  <c r="D499" i="1"/>
  <c r="C499" i="1"/>
  <c r="G499" i="1" s="1"/>
  <c r="H498" i="1"/>
  <c r="G498" i="1"/>
  <c r="D498" i="1"/>
  <c r="C498" i="1"/>
  <c r="H497" i="1"/>
  <c r="D497" i="1"/>
  <c r="C497" i="1"/>
  <c r="G497" i="1" s="1"/>
  <c r="H496" i="1"/>
  <c r="G496" i="1"/>
  <c r="D496" i="1"/>
  <c r="C496" i="1"/>
  <c r="D495" i="1"/>
  <c r="C495" i="1"/>
  <c r="G495" i="1" s="1"/>
  <c r="H494" i="1"/>
  <c r="G494" i="1"/>
  <c r="D494" i="1"/>
  <c r="C494" i="1"/>
  <c r="H493" i="1"/>
  <c r="D493" i="1"/>
  <c r="C493" i="1"/>
  <c r="G493" i="1" s="1"/>
  <c r="H492" i="1"/>
  <c r="G492" i="1"/>
  <c r="D492" i="1"/>
  <c r="C492" i="1"/>
  <c r="H491" i="1"/>
  <c r="D491" i="1"/>
  <c r="C491" i="1"/>
  <c r="G491" i="1" s="1"/>
  <c r="H490" i="1"/>
  <c r="G490" i="1"/>
  <c r="D490" i="1"/>
  <c r="C490" i="1"/>
  <c r="D489" i="1"/>
  <c r="C489" i="1"/>
  <c r="G489" i="1" s="1"/>
  <c r="H488" i="1"/>
  <c r="G488" i="1"/>
  <c r="D488" i="1"/>
  <c r="C488" i="1"/>
  <c r="D487" i="1"/>
  <c r="C487" i="1"/>
  <c r="G487" i="1" s="1"/>
  <c r="H486" i="1"/>
  <c r="G486" i="1"/>
  <c r="D486" i="1"/>
  <c r="C486" i="1"/>
  <c r="H485" i="1"/>
  <c r="D485" i="1"/>
  <c r="C485" i="1"/>
  <c r="G485" i="1" s="1"/>
  <c r="H484" i="1"/>
  <c r="G484" i="1"/>
  <c r="D484" i="1"/>
  <c r="C484" i="1"/>
  <c r="H483" i="1"/>
  <c r="D483" i="1"/>
  <c r="C483" i="1"/>
  <c r="G483" i="1" s="1"/>
  <c r="H482" i="1"/>
  <c r="G482" i="1"/>
  <c r="D482" i="1"/>
  <c r="C482" i="1"/>
  <c r="H481" i="1"/>
  <c r="D481" i="1"/>
  <c r="C481" i="1"/>
  <c r="G481" i="1" s="1"/>
  <c r="H480" i="1"/>
  <c r="G480" i="1"/>
  <c r="D480" i="1"/>
  <c r="C480" i="1"/>
  <c r="D479" i="1"/>
  <c r="C479" i="1"/>
  <c r="G479" i="1" s="1"/>
  <c r="H478" i="1"/>
  <c r="G478" i="1"/>
  <c r="D478" i="1"/>
  <c r="C478" i="1"/>
  <c r="H477" i="1"/>
  <c r="D477" i="1"/>
  <c r="C477" i="1"/>
  <c r="G477" i="1" s="1"/>
  <c r="H476" i="1"/>
  <c r="G476" i="1"/>
  <c r="D476" i="1"/>
  <c r="C476" i="1"/>
  <c r="H475" i="1"/>
  <c r="D475" i="1"/>
  <c r="C475" i="1"/>
  <c r="G475" i="1" s="1"/>
  <c r="H474" i="1"/>
  <c r="G474" i="1"/>
  <c r="D474" i="1"/>
  <c r="C474" i="1"/>
  <c r="D473" i="1"/>
  <c r="C473" i="1"/>
  <c r="G473" i="1" s="1"/>
  <c r="H472" i="1"/>
  <c r="G472" i="1"/>
  <c r="D472" i="1"/>
  <c r="C472" i="1"/>
  <c r="D471" i="1"/>
  <c r="C471" i="1"/>
  <c r="G471" i="1" s="1"/>
  <c r="H470" i="1"/>
  <c r="G470" i="1"/>
  <c r="D470" i="1"/>
  <c r="C470" i="1"/>
  <c r="H469" i="1"/>
  <c r="D469" i="1"/>
  <c r="C469" i="1"/>
  <c r="G469" i="1" s="1"/>
  <c r="H468" i="1"/>
  <c r="G468" i="1"/>
  <c r="D468" i="1"/>
  <c r="C468" i="1"/>
  <c r="H467" i="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G412" i="1" s="1"/>
  <c r="C412" i="1"/>
  <c r="D411" i="1"/>
  <c r="C411" i="1"/>
  <c r="D406" i="1"/>
  <c r="C406" i="1"/>
  <c r="D405" i="1"/>
  <c r="G405" i="1" s="1"/>
  <c r="C405" i="1"/>
  <c r="H405" i="1" s="1"/>
  <c r="D404" i="1"/>
  <c r="C404" i="1"/>
  <c r="G401" i="1"/>
  <c r="D401" i="1"/>
  <c r="C401" i="1"/>
  <c r="H401" i="1" s="1"/>
  <c r="H400" i="1"/>
  <c r="G400" i="1"/>
  <c r="D400" i="1"/>
  <c r="C400" i="1"/>
  <c r="G399" i="1"/>
  <c r="D399" i="1"/>
  <c r="C399" i="1"/>
  <c r="H399" i="1" s="1"/>
  <c r="H398" i="1"/>
  <c r="G398" i="1"/>
  <c r="D398" i="1"/>
  <c r="C398" i="1"/>
  <c r="G397" i="1"/>
  <c r="D397" i="1"/>
  <c r="C397" i="1"/>
  <c r="H397" i="1" s="1"/>
  <c r="H396" i="1"/>
  <c r="G396" i="1"/>
  <c r="D396" i="1"/>
  <c r="C396" i="1"/>
  <c r="G395" i="1"/>
  <c r="D395" i="1"/>
  <c r="C395" i="1"/>
  <c r="H395" i="1" s="1"/>
  <c r="H394" i="1"/>
  <c r="G394" i="1"/>
  <c r="D394" i="1"/>
  <c r="C394" i="1"/>
  <c r="G393" i="1"/>
  <c r="D393" i="1"/>
  <c r="C393" i="1"/>
  <c r="H393" i="1" s="1"/>
  <c r="H392" i="1"/>
  <c r="G392" i="1"/>
  <c r="D392" i="1"/>
  <c r="C392" i="1"/>
  <c r="G391" i="1"/>
  <c r="D391" i="1"/>
  <c r="C391" i="1"/>
  <c r="H391" i="1" s="1"/>
  <c r="H390" i="1"/>
  <c r="G390" i="1"/>
  <c r="D390" i="1"/>
  <c r="C390" i="1"/>
  <c r="G389"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D379" i="1"/>
  <c r="G379" i="1" s="1"/>
  <c r="C379" i="1"/>
  <c r="H379" i="1" s="1"/>
  <c r="H378" i="1"/>
  <c r="D378" i="1"/>
  <c r="G378" i="1" s="1"/>
  <c r="C378" i="1"/>
  <c r="G377" i="1"/>
  <c r="D377" i="1"/>
  <c r="C377" i="1"/>
  <c r="H377" i="1" s="1"/>
  <c r="H376" i="1"/>
  <c r="G376" i="1"/>
  <c r="D376" i="1"/>
  <c r="C376" i="1"/>
  <c r="G375" i="1"/>
  <c r="D375" i="1"/>
  <c r="C375" i="1"/>
  <c r="H375" i="1" s="1"/>
  <c r="H374" i="1"/>
  <c r="G374" i="1"/>
  <c r="D374" i="1"/>
  <c r="C374" i="1"/>
  <c r="G373" i="1"/>
  <c r="D373" i="1"/>
  <c r="C373" i="1"/>
  <c r="H373" i="1" s="1"/>
  <c r="H372" i="1"/>
  <c r="G372" i="1"/>
  <c r="D372" i="1"/>
  <c r="C372" i="1"/>
  <c r="G371" i="1"/>
  <c r="D371" i="1"/>
  <c r="C371" i="1"/>
  <c r="H371" i="1" s="1"/>
  <c r="H370" i="1"/>
  <c r="G370" i="1"/>
  <c r="D370" i="1"/>
  <c r="C370" i="1"/>
  <c r="G369" i="1"/>
  <c r="D369" i="1"/>
  <c r="C369" i="1"/>
  <c r="H369" i="1" s="1"/>
  <c r="H368" i="1"/>
  <c r="G368" i="1"/>
  <c r="D368" i="1"/>
  <c r="C368" i="1"/>
  <c r="G367" i="1"/>
  <c r="D367" i="1"/>
  <c r="C367" i="1"/>
  <c r="H367" i="1" s="1"/>
  <c r="H366" i="1"/>
  <c r="D366" i="1"/>
  <c r="G366" i="1" s="1"/>
  <c r="C366" i="1"/>
  <c r="G365" i="1"/>
  <c r="D365" i="1"/>
  <c r="C365" i="1"/>
  <c r="H365" i="1" s="1"/>
  <c r="D364" i="1"/>
  <c r="G364" i="1" s="1"/>
  <c r="C364" i="1"/>
  <c r="D363" i="1"/>
  <c r="G363" i="1" s="1"/>
  <c r="C363" i="1"/>
  <c r="H363" i="1" s="1"/>
  <c r="H362" i="1"/>
  <c r="G362" i="1"/>
  <c r="D362" i="1"/>
  <c r="C362" i="1"/>
  <c r="D361" i="1"/>
  <c r="G361" i="1" s="1"/>
  <c r="C361" i="1"/>
  <c r="H361" i="1" s="1"/>
  <c r="H360" i="1"/>
  <c r="G360" i="1"/>
  <c r="D360" i="1"/>
  <c r="C360" i="1"/>
  <c r="D359" i="1"/>
  <c r="G359" i="1" s="1"/>
  <c r="C359" i="1"/>
  <c r="H359" i="1" s="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G350" i="1"/>
  <c r="D350" i="1"/>
  <c r="C350" i="1"/>
  <c r="H350" i="1" s="1"/>
  <c r="D349" i="1"/>
  <c r="C349" i="1"/>
  <c r="D348" i="1"/>
  <c r="G348" i="1" s="1"/>
  <c r="C348"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D313" i="1"/>
  <c r="G313" i="1" s="1"/>
  <c r="C313" i="1"/>
  <c r="H312" i="1"/>
  <c r="D312" i="1"/>
  <c r="G312" i="1" s="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D291" i="1"/>
  <c r="G291" i="1" s="1"/>
  <c r="C291" i="1"/>
  <c r="D290" i="1"/>
  <c r="C290" i="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D267" i="1"/>
  <c r="H267" i="1" s="1"/>
  <c r="C267" i="1"/>
  <c r="H266" i="1"/>
  <c r="D266" i="1"/>
  <c r="G266" i="1" s="1"/>
  <c r="C266" i="1"/>
  <c r="H265" i="1"/>
  <c r="G265" i="1"/>
  <c r="D265" i="1"/>
  <c r="C265" i="1"/>
  <c r="C264" i="1"/>
  <c r="H263" i="1"/>
  <c r="G263" i="1"/>
  <c r="D263" i="1"/>
  <c r="C263" i="1"/>
  <c r="H262" i="1"/>
  <c r="D262" i="1"/>
  <c r="G262" i="1" s="1"/>
  <c r="C262" i="1"/>
  <c r="H261" i="1"/>
  <c r="G261" i="1"/>
  <c r="D261" i="1"/>
  <c r="C261" i="1"/>
  <c r="H260" i="1"/>
  <c r="G260" i="1"/>
  <c r="D260" i="1"/>
  <c r="C260" i="1"/>
  <c r="D258" i="1"/>
  <c r="C258" i="1"/>
  <c r="H258" i="1" s="1"/>
  <c r="D257" i="1"/>
  <c r="C257" i="1"/>
  <c r="D256" i="1"/>
  <c r="C256" i="1"/>
  <c r="D255" i="1"/>
  <c r="C255" i="1"/>
  <c r="G254" i="1"/>
  <c r="D254" i="1"/>
  <c r="C254" i="1"/>
  <c r="H254" i="1" s="1"/>
  <c r="D253" i="1"/>
  <c r="C253" i="1"/>
  <c r="D252" i="1"/>
  <c r="C252" i="1"/>
  <c r="H252" i="1" s="1"/>
  <c r="D251" i="1"/>
  <c r="C251" i="1"/>
  <c r="D250" i="1"/>
  <c r="C250" i="1"/>
  <c r="D249" i="1"/>
  <c r="C249" i="1"/>
  <c r="D247" i="1"/>
  <c r="C247" i="1"/>
  <c r="D246" i="1"/>
  <c r="G246" i="1" s="1"/>
  <c r="C246" i="1"/>
  <c r="D245" i="1"/>
  <c r="C245" i="1"/>
  <c r="D244" i="1"/>
  <c r="G244" i="1" s="1"/>
  <c r="C244" i="1"/>
  <c r="H244" i="1" s="1"/>
  <c r="D243" i="1"/>
  <c r="H243" i="1" s="1"/>
  <c r="C243" i="1"/>
  <c r="D242" i="1"/>
  <c r="C242" i="1"/>
  <c r="H242" i="1" s="1"/>
  <c r="D241" i="1"/>
  <c r="C241" i="1"/>
  <c r="D240" i="1"/>
  <c r="C240" i="1"/>
  <c r="H240" i="1" s="1"/>
  <c r="D239" i="1"/>
  <c r="H239" i="1" s="1"/>
  <c r="C239" i="1"/>
  <c r="D238" i="1"/>
  <c r="C238" i="1"/>
  <c r="D237" i="1"/>
  <c r="C237" i="1"/>
  <c r="H237" i="1" s="1"/>
  <c r="G236" i="1"/>
  <c r="D236" i="1"/>
  <c r="C236" i="1"/>
  <c r="H236" i="1" s="1"/>
  <c r="H235" i="1"/>
  <c r="D235" i="1"/>
  <c r="C235" i="1"/>
  <c r="D234" i="1"/>
  <c r="C234" i="1"/>
  <c r="H234" i="1" s="1"/>
  <c r="D233" i="1"/>
  <c r="C233" i="1"/>
  <c r="G232" i="1"/>
  <c r="D232" i="1"/>
  <c r="C232" i="1"/>
  <c r="H232" i="1" s="1"/>
  <c r="D231" i="1"/>
  <c r="H231" i="1" s="1"/>
  <c r="C231" i="1"/>
  <c r="D230" i="1"/>
  <c r="C230" i="1"/>
  <c r="D229" i="1"/>
  <c r="C229" i="1"/>
  <c r="H229" i="1" s="1"/>
  <c r="G228" i="1"/>
  <c r="D228" i="1"/>
  <c r="C228" i="1"/>
  <c r="H228" i="1" s="1"/>
  <c r="D227" i="1"/>
  <c r="H227" i="1" s="1"/>
  <c r="C227" i="1"/>
  <c r="D226" i="1"/>
  <c r="C226" i="1"/>
  <c r="H226" i="1" s="1"/>
  <c r="D225" i="1"/>
  <c r="C225" i="1"/>
  <c r="D224" i="1"/>
  <c r="C224" i="1"/>
  <c r="H224" i="1" s="1"/>
  <c r="D223" i="1"/>
  <c r="H223" i="1" s="1"/>
  <c r="C223" i="1"/>
  <c r="D222" i="1"/>
  <c r="C222" i="1"/>
  <c r="D221" i="1"/>
  <c r="C221" i="1"/>
  <c r="H221" i="1" s="1"/>
  <c r="D220" i="1"/>
  <c r="G220" i="1" s="1"/>
  <c r="C220" i="1"/>
  <c r="H219" i="1"/>
  <c r="D219" i="1"/>
  <c r="C219" i="1"/>
  <c r="D218" i="1"/>
  <c r="C218" i="1"/>
  <c r="H218" i="1" s="1"/>
  <c r="D217" i="1"/>
  <c r="C217" i="1"/>
  <c r="G216" i="1"/>
  <c r="D216" i="1"/>
  <c r="C216" i="1"/>
  <c r="H216" i="1" s="1"/>
  <c r="D215" i="1"/>
  <c r="H215" i="1" s="1"/>
  <c r="C215" i="1"/>
  <c r="D214" i="1"/>
  <c r="C214" i="1"/>
  <c r="D213" i="1"/>
  <c r="C213" i="1"/>
  <c r="H213" i="1" s="1"/>
  <c r="G212" i="1"/>
  <c r="D212" i="1"/>
  <c r="C212" i="1"/>
  <c r="H212" i="1" s="1"/>
  <c r="D211" i="1"/>
  <c r="G210" i="1"/>
  <c r="D210" i="1"/>
  <c r="C210" i="1"/>
  <c r="H210" i="1" s="1"/>
  <c r="D209" i="1"/>
  <c r="C209" i="1"/>
  <c r="D208" i="1"/>
  <c r="C208" i="1"/>
  <c r="D207" i="1"/>
  <c r="H207" i="1" s="1"/>
  <c r="C207" i="1"/>
  <c r="C206" i="1"/>
  <c r="D205" i="1"/>
  <c r="C205" i="1"/>
  <c r="G204" i="1"/>
  <c r="D204" i="1"/>
  <c r="C204" i="1"/>
  <c r="H204" i="1" s="1"/>
  <c r="D203" i="1"/>
  <c r="H203" i="1" s="1"/>
  <c r="C203" i="1"/>
  <c r="G202" i="1"/>
  <c r="D202" i="1"/>
  <c r="C202" i="1"/>
  <c r="H202" i="1" s="1"/>
  <c r="D201" i="1"/>
  <c r="C201" i="1"/>
  <c r="D200" i="1"/>
  <c r="C200" i="1"/>
  <c r="H200" i="1" s="1"/>
  <c r="D199" i="1"/>
  <c r="H199" i="1" s="1"/>
  <c r="C199" i="1"/>
  <c r="D198" i="1"/>
  <c r="C198" i="1"/>
  <c r="D197" i="1"/>
  <c r="C197" i="1"/>
  <c r="G196" i="1"/>
  <c r="D196" i="1"/>
  <c r="C196" i="1"/>
  <c r="H196" i="1" s="1"/>
  <c r="D195" i="1"/>
  <c r="H195" i="1" s="1"/>
  <c r="C195" i="1"/>
  <c r="G194" i="1"/>
  <c r="D194" i="1"/>
  <c r="C194" i="1"/>
  <c r="H194" i="1" s="1"/>
  <c r="D193" i="1"/>
  <c r="C193" i="1"/>
  <c r="D191" i="1"/>
  <c r="H191" i="1" s="1"/>
  <c r="C191" i="1"/>
  <c r="D190" i="1"/>
  <c r="C190" i="1"/>
  <c r="D189" i="1"/>
  <c r="C189" i="1"/>
  <c r="G188" i="1"/>
  <c r="D188" i="1"/>
  <c r="C188" i="1"/>
  <c r="H188" i="1" s="1"/>
  <c r="D187" i="1"/>
  <c r="H187" i="1" s="1"/>
  <c r="C187" i="1"/>
  <c r="G186" i="1"/>
  <c r="D186" i="1"/>
  <c r="C186" i="1"/>
  <c r="H186" i="1" s="1"/>
  <c r="D185" i="1"/>
  <c r="C185" i="1"/>
  <c r="C184" i="1"/>
  <c r="D183" i="1"/>
  <c r="H183" i="1" s="1"/>
  <c r="C183" i="1"/>
  <c r="D182" i="1"/>
  <c r="C182" i="1"/>
  <c r="D181" i="1"/>
  <c r="C181" i="1"/>
  <c r="G180" i="1"/>
  <c r="D180" i="1"/>
  <c r="C180" i="1"/>
  <c r="H180" i="1" s="1"/>
  <c r="D179" i="1"/>
  <c r="H179" i="1" s="1"/>
  <c r="C179" i="1"/>
  <c r="D178" i="1"/>
  <c r="G178" i="1" s="1"/>
  <c r="C178" i="1"/>
  <c r="D177" i="1"/>
  <c r="C177" i="1"/>
  <c r="D176" i="1"/>
  <c r="C176" i="1"/>
  <c r="H176" i="1" s="1"/>
  <c r="D175" i="1"/>
  <c r="H175" i="1" s="1"/>
  <c r="C175" i="1"/>
  <c r="D174" i="1"/>
  <c r="C174" i="1"/>
  <c r="C173" i="1"/>
  <c r="D172" i="1"/>
  <c r="G172" i="1" s="1"/>
  <c r="C172" i="1"/>
  <c r="H172" i="1" s="1"/>
  <c r="D171" i="1"/>
  <c r="H171" i="1" s="1"/>
  <c r="C171" i="1"/>
  <c r="D170" i="1"/>
  <c r="G170" i="1" s="1"/>
  <c r="C170" i="1"/>
  <c r="D169" i="1"/>
  <c r="C169" i="1"/>
  <c r="D168" i="1"/>
  <c r="C168" i="1"/>
  <c r="H168" i="1" s="1"/>
  <c r="D167" i="1"/>
  <c r="H167" i="1" s="1"/>
  <c r="C167" i="1"/>
  <c r="D166" i="1"/>
  <c r="C166" i="1"/>
  <c r="D165" i="1"/>
  <c r="C165" i="1"/>
  <c r="G164" i="1"/>
  <c r="D164" i="1"/>
  <c r="C164" i="1"/>
  <c r="H164" i="1" s="1"/>
  <c r="D163" i="1"/>
  <c r="H163" i="1" s="1"/>
  <c r="C163" i="1"/>
  <c r="D162" i="1"/>
  <c r="G162" i="1" s="1"/>
  <c r="C162" i="1"/>
  <c r="D161" i="1"/>
  <c r="C161" i="1"/>
  <c r="D160" i="1"/>
  <c r="C160" i="1"/>
  <c r="H160" i="1" s="1"/>
  <c r="C159" i="1"/>
  <c r="D158" i="1"/>
  <c r="C158" i="1"/>
  <c r="D157" i="1"/>
  <c r="C157" i="1"/>
  <c r="G156" i="1"/>
  <c r="D156" i="1"/>
  <c r="C156" i="1"/>
  <c r="H156" i="1" s="1"/>
  <c r="D155" i="1"/>
  <c r="H155" i="1" s="1"/>
  <c r="C155" i="1"/>
  <c r="G154" i="1"/>
  <c r="D154" i="1"/>
  <c r="C154" i="1"/>
  <c r="H154" i="1" s="1"/>
  <c r="D153" i="1"/>
  <c r="C153" i="1"/>
  <c r="D152" i="1"/>
  <c r="C152" i="1"/>
  <c r="H152" i="1" s="1"/>
  <c r="D151" i="1"/>
  <c r="H151" i="1" s="1"/>
  <c r="C151" i="1"/>
  <c r="D150" i="1"/>
  <c r="C150" i="1"/>
  <c r="D149" i="1"/>
  <c r="C149" i="1"/>
  <c r="C148" i="1"/>
  <c r="D146" i="1"/>
  <c r="C146" i="1"/>
  <c r="D145" i="1"/>
  <c r="C145" i="1"/>
  <c r="G144" i="1"/>
  <c r="D144" i="1"/>
  <c r="C144" i="1"/>
  <c r="H144" i="1" s="1"/>
  <c r="D143" i="1"/>
  <c r="H143" i="1" s="1"/>
  <c r="C143" i="1"/>
  <c r="D142" i="1"/>
  <c r="C142" i="1"/>
  <c r="D141" i="1"/>
  <c r="C141" i="1"/>
  <c r="G140" i="1"/>
  <c r="D140" i="1"/>
  <c r="C140" i="1"/>
  <c r="H140" i="1" s="1"/>
  <c r="D139" i="1"/>
  <c r="H139" i="1" s="1"/>
  <c r="C139" i="1"/>
  <c r="G138" i="1"/>
  <c r="D138" i="1"/>
  <c r="C138" i="1"/>
  <c r="H138" i="1" s="1"/>
  <c r="D137" i="1"/>
  <c r="C137" i="1"/>
  <c r="G136" i="1"/>
  <c r="D136" i="1"/>
  <c r="C136" i="1"/>
  <c r="H136" i="1" s="1"/>
  <c r="C135" i="1"/>
  <c r="D134" i="1"/>
  <c r="C134" i="1"/>
  <c r="D133" i="1"/>
  <c r="C133" i="1"/>
  <c r="H133" i="1" s="1"/>
  <c r="G132" i="1"/>
  <c r="D132" i="1"/>
  <c r="C132" i="1"/>
  <c r="H132" i="1" s="1"/>
  <c r="H131" i="1"/>
  <c r="D131" i="1"/>
  <c r="C131" i="1"/>
  <c r="D130" i="1"/>
  <c r="C130" i="1"/>
  <c r="H130" i="1" s="1"/>
  <c r="G128" i="1"/>
  <c r="D128" i="1"/>
  <c r="C128" i="1"/>
  <c r="H128" i="1" s="1"/>
  <c r="D127" i="1"/>
  <c r="H127" i="1" s="1"/>
  <c r="C127" i="1"/>
  <c r="D126" i="1"/>
  <c r="C126" i="1"/>
  <c r="D125" i="1"/>
  <c r="C125" i="1"/>
  <c r="D124" i="1"/>
  <c r="G124" i="1" s="1"/>
  <c r="C124" i="1"/>
  <c r="D123" i="1"/>
  <c r="H123" i="1" s="1"/>
  <c r="C123" i="1"/>
  <c r="G122" i="1"/>
  <c r="D122" i="1"/>
  <c r="C122" i="1"/>
  <c r="H122" i="1" s="1"/>
  <c r="D121" i="1"/>
  <c r="C121" i="1"/>
  <c r="C120" i="1"/>
  <c r="D119" i="1"/>
  <c r="H119" i="1" s="1"/>
  <c r="C119" i="1"/>
  <c r="D118" i="1"/>
  <c r="C118" i="1"/>
  <c r="D117" i="1"/>
  <c r="C117" i="1"/>
  <c r="H117" i="1" s="1"/>
  <c r="G116" i="1"/>
  <c r="D116" i="1"/>
  <c r="C116" i="1"/>
  <c r="H116" i="1" s="1"/>
  <c r="H115" i="1"/>
  <c r="D115" i="1"/>
  <c r="C115" i="1"/>
  <c r="D114" i="1"/>
  <c r="C114" i="1"/>
  <c r="H114" i="1" s="1"/>
  <c r="D113" i="1"/>
  <c r="C113" i="1"/>
  <c r="G112" i="1"/>
  <c r="D112" i="1"/>
  <c r="C112" i="1"/>
  <c r="H112" i="1" s="1"/>
  <c r="D111" i="1"/>
  <c r="H111" i="1" s="1"/>
  <c r="C111" i="1"/>
  <c r="D110" i="1"/>
  <c r="C110" i="1"/>
  <c r="D109" i="1"/>
  <c r="C109" i="1"/>
  <c r="G108" i="1"/>
  <c r="D108" i="1"/>
  <c r="C108" i="1"/>
  <c r="H108" i="1" s="1"/>
  <c r="D107" i="1"/>
  <c r="H107" i="1" s="1"/>
  <c r="C107" i="1"/>
  <c r="G106" i="1"/>
  <c r="D106" i="1"/>
  <c r="C106" i="1"/>
  <c r="H106" i="1" s="1"/>
  <c r="D105" i="1"/>
  <c r="C105" i="1"/>
  <c r="G104" i="1"/>
  <c r="D104" i="1"/>
  <c r="C104" i="1"/>
  <c r="H104" i="1" s="1"/>
  <c r="D103" i="1"/>
  <c r="H103" i="1" s="1"/>
  <c r="C103" i="1"/>
  <c r="C102" i="1"/>
  <c r="D101" i="1"/>
  <c r="C101" i="1"/>
  <c r="H101" i="1" s="1"/>
  <c r="G100" i="1"/>
  <c r="D100" i="1"/>
  <c r="C100" i="1"/>
  <c r="H100" i="1" s="1"/>
  <c r="H99" i="1"/>
  <c r="D99" i="1"/>
  <c r="C99" i="1"/>
  <c r="D98" i="1"/>
  <c r="C98" i="1"/>
  <c r="H98" i="1" s="1"/>
  <c r="D97" i="1"/>
  <c r="C97" i="1"/>
  <c r="G96" i="1"/>
  <c r="D96" i="1"/>
  <c r="C96" i="1"/>
  <c r="H96" i="1" s="1"/>
  <c r="D95" i="1"/>
  <c r="H95" i="1" s="1"/>
  <c r="C95" i="1"/>
  <c r="D94" i="1"/>
  <c r="C94" i="1"/>
  <c r="D93" i="1"/>
  <c r="C93" i="1"/>
  <c r="G92" i="1"/>
  <c r="D92" i="1"/>
  <c r="C92" i="1"/>
  <c r="H92" i="1" s="1"/>
  <c r="D91" i="1"/>
  <c r="H91" i="1" s="1"/>
  <c r="C91" i="1"/>
  <c r="G90" i="1"/>
  <c r="D90" i="1"/>
  <c r="C90" i="1"/>
  <c r="H90" i="1" s="1"/>
  <c r="D89" i="1"/>
  <c r="C89" i="1"/>
  <c r="G88" i="1"/>
  <c r="D88" i="1"/>
  <c r="C88" i="1"/>
  <c r="H88" i="1" s="1"/>
  <c r="D87" i="1"/>
  <c r="H87" i="1" s="1"/>
  <c r="C87" i="1"/>
  <c r="D86" i="1"/>
  <c r="C86" i="1"/>
  <c r="D85" i="1"/>
  <c r="C85" i="1"/>
  <c r="H85" i="1" s="1"/>
  <c r="G84" i="1"/>
  <c r="D84" i="1"/>
  <c r="C84" i="1"/>
  <c r="H84" i="1" s="1"/>
  <c r="D83" i="1"/>
  <c r="H83" i="1" s="1"/>
  <c r="C83" i="1"/>
  <c r="D82" i="1"/>
  <c r="C82" i="1"/>
  <c r="H82" i="1" s="1"/>
  <c r="D81" i="1"/>
  <c r="C81" i="1"/>
  <c r="G80" i="1"/>
  <c r="D80" i="1"/>
  <c r="C80" i="1"/>
  <c r="H80" i="1" s="1"/>
  <c r="D79" i="1"/>
  <c r="H79" i="1" s="1"/>
  <c r="C79" i="1"/>
  <c r="D78" i="1"/>
  <c r="C78" i="1"/>
  <c r="D77" i="1"/>
  <c r="C77" i="1"/>
  <c r="G76" i="1"/>
  <c r="D76" i="1"/>
  <c r="C76" i="1"/>
  <c r="D75" i="1"/>
  <c r="H75" i="1" s="1"/>
  <c r="C75" i="1"/>
  <c r="D74" i="1"/>
  <c r="G74" i="1" s="1"/>
  <c r="C74" i="1"/>
  <c r="H74" i="1" s="1"/>
  <c r="D73" i="1"/>
  <c r="C73" i="1"/>
  <c r="G72" i="1"/>
  <c r="D72" i="1"/>
  <c r="C72" i="1"/>
  <c r="H72" i="1" s="1"/>
  <c r="D71" i="1"/>
  <c r="H71" i="1" s="1"/>
  <c r="C71" i="1"/>
  <c r="D70" i="1"/>
  <c r="C70" i="1"/>
  <c r="D69" i="1"/>
  <c r="C69" i="1"/>
  <c r="H69" i="1" s="1"/>
  <c r="G68" i="1"/>
  <c r="D68" i="1"/>
  <c r="C68" i="1"/>
  <c r="H68" i="1" s="1"/>
  <c r="H67" i="1"/>
  <c r="D67" i="1"/>
  <c r="C67" i="1"/>
  <c r="D66" i="1"/>
  <c r="C66" i="1"/>
  <c r="H66" i="1" s="1"/>
  <c r="D65" i="1"/>
  <c r="C65" i="1"/>
  <c r="G64" i="1"/>
  <c r="D64" i="1"/>
  <c r="C64" i="1"/>
  <c r="H64" i="1" s="1"/>
  <c r="D63" i="1"/>
  <c r="H63" i="1" s="1"/>
  <c r="C63" i="1"/>
  <c r="D62" i="1"/>
  <c r="C62" i="1"/>
  <c r="D61" i="1"/>
  <c r="C61" i="1"/>
  <c r="G60" i="1"/>
  <c r="D60" i="1"/>
  <c r="C60" i="1"/>
  <c r="H60" i="1" s="1"/>
  <c r="H59" i="1"/>
  <c r="G59" i="1"/>
  <c r="D59" i="1"/>
  <c r="C59" i="1"/>
  <c r="D58" i="1"/>
  <c r="G58" i="1" s="1"/>
  <c r="C58" i="1"/>
  <c r="D57" i="1"/>
  <c r="H57" i="1" s="1"/>
  <c r="C57" i="1"/>
  <c r="D56" i="1"/>
  <c r="G56" i="1" s="1"/>
  <c r="C56" i="1"/>
  <c r="D55" i="1"/>
  <c r="C55" i="1"/>
  <c r="D54" i="1"/>
  <c r="C54" i="1"/>
  <c r="G54" i="1" s="1"/>
  <c r="H53" i="1"/>
  <c r="D53" i="1"/>
  <c r="C53" i="1"/>
  <c r="G53" i="1" s="1"/>
  <c r="G52" i="1"/>
  <c r="D52" i="1"/>
  <c r="C52" i="1"/>
  <c r="H52" i="1" s="1"/>
  <c r="D51" i="1"/>
  <c r="G51" i="1" s="1"/>
  <c r="C51" i="1"/>
  <c r="H51" i="1" s="1"/>
  <c r="D50" i="1"/>
  <c r="G50" i="1" s="1"/>
  <c r="C50" i="1"/>
  <c r="H49" i="1"/>
  <c r="D49" i="1"/>
  <c r="G49" i="1" s="1"/>
  <c r="C49" i="1"/>
  <c r="D48" i="1"/>
  <c r="C48" i="1"/>
  <c r="G47" i="1"/>
  <c r="D47" i="1"/>
  <c r="C47" i="1"/>
  <c r="H47" i="1" s="1"/>
  <c r="C46" i="1"/>
  <c r="D45" i="1"/>
  <c r="H45" i="1" s="1"/>
  <c r="C45" i="1"/>
  <c r="G45" i="1" s="1"/>
  <c r="G44" i="1"/>
  <c r="D44" i="1"/>
  <c r="C44" i="1"/>
  <c r="H44" i="1" s="1"/>
  <c r="H43" i="1"/>
  <c r="G43" i="1"/>
  <c r="D43" i="1"/>
  <c r="C43" i="1"/>
  <c r="D42" i="1"/>
  <c r="G42" i="1" s="1"/>
  <c r="C42" i="1"/>
  <c r="D41" i="1"/>
  <c r="H41" i="1" s="1"/>
  <c r="C41" i="1"/>
  <c r="G40" i="1"/>
  <c r="D40" i="1"/>
  <c r="C40" i="1"/>
  <c r="H40" i="1" s="1"/>
  <c r="D39" i="1"/>
  <c r="C39" i="1"/>
  <c r="D38" i="1"/>
  <c r="C38" i="1"/>
  <c r="G38" i="1" s="1"/>
  <c r="H37" i="1"/>
  <c r="D37" i="1"/>
  <c r="C37" i="1"/>
  <c r="G37" i="1" s="1"/>
  <c r="D36" i="1"/>
  <c r="C36" i="1"/>
  <c r="H36" i="1" s="1"/>
  <c r="G35" i="1"/>
  <c r="D35" i="1"/>
  <c r="C35" i="1"/>
  <c r="H35" i="1" s="1"/>
  <c r="G34" i="1"/>
  <c r="D34" i="1"/>
  <c r="C34" i="1"/>
  <c r="D33" i="1"/>
  <c r="G33" i="1" s="1"/>
  <c r="C33" i="1"/>
  <c r="D32" i="1"/>
  <c r="C32" i="1"/>
  <c r="G31" i="1"/>
  <c r="D31" i="1"/>
  <c r="C31" i="1"/>
  <c r="H31" i="1" s="1"/>
  <c r="D30" i="1"/>
  <c r="C30" i="1"/>
  <c r="D29" i="1"/>
  <c r="H29" i="1" s="1"/>
  <c r="C29" i="1"/>
  <c r="G28" i="1"/>
  <c r="D28" i="1"/>
  <c r="C28" i="1"/>
  <c r="H28" i="1" s="1"/>
  <c r="H27" i="1"/>
  <c r="G27" i="1"/>
  <c r="D27" i="1"/>
  <c r="C27" i="1"/>
  <c r="D26" i="1"/>
  <c r="G26" i="1" s="1"/>
  <c r="C26" i="1"/>
  <c r="D25" i="1"/>
  <c r="H25" i="1" s="1"/>
  <c r="C25" i="1"/>
  <c r="G24" i="1"/>
  <c r="D24" i="1"/>
  <c r="C24" i="1"/>
  <c r="H24" i="1" s="1"/>
  <c r="D23" i="1"/>
  <c r="C23" i="1"/>
  <c r="D22" i="1"/>
  <c r="C22" i="1"/>
  <c r="G22" i="1" s="1"/>
  <c r="H21" i="1"/>
  <c r="D21" i="1"/>
  <c r="C21" i="1"/>
  <c r="G21" i="1" s="1"/>
  <c r="G20" i="1"/>
  <c r="D20" i="1"/>
  <c r="C20" i="1"/>
  <c r="H20" i="1" s="1"/>
  <c r="G19" i="1"/>
  <c r="D19" i="1"/>
  <c r="C19" i="1"/>
  <c r="H19" i="1" s="1"/>
  <c r="G18" i="1"/>
  <c r="D18" i="1"/>
  <c r="C18" i="1"/>
  <c r="H17" i="1"/>
  <c r="D17" i="1"/>
  <c r="G17" i="1" s="1"/>
  <c r="C17" i="1"/>
  <c r="D16" i="1"/>
  <c r="C16" i="1"/>
  <c r="G15" i="1"/>
  <c r="D15" i="1"/>
  <c r="C15" i="1"/>
  <c r="H15" i="1" s="1"/>
  <c r="D14" i="1"/>
  <c r="C14" i="1"/>
  <c r="D13" i="1"/>
  <c r="H13" i="1" s="1"/>
  <c r="C13" i="1"/>
  <c r="G13" i="1" s="1"/>
  <c r="G12" i="1"/>
  <c r="D12" i="1"/>
  <c r="C12" i="1"/>
  <c r="H12" i="1" s="1"/>
  <c r="H11" i="1"/>
  <c r="G11" i="1"/>
  <c r="D11" i="1"/>
  <c r="C11" i="1"/>
  <c r="D10" i="1"/>
  <c r="G10" i="1" s="1"/>
  <c r="C10" i="1"/>
  <c r="D9" i="1"/>
  <c r="H9" i="1" s="1"/>
  <c r="C9" i="1"/>
  <c r="G8" i="1"/>
  <c r="D8" i="1"/>
  <c r="C8" i="1"/>
  <c r="H8" i="1" s="1"/>
  <c r="D7" i="1"/>
  <c r="C7" i="1"/>
  <c r="D6" i="1"/>
  <c r="C6" i="1"/>
  <c r="G6" i="1" s="1"/>
  <c r="H5" i="1"/>
  <c r="D5" i="1"/>
  <c r="C5" i="1"/>
  <c r="G5" i="1" s="1"/>
  <c r="D4" i="1"/>
  <c r="C4" i="1"/>
  <c r="H4" i="1" s="1"/>
  <c r="G3" i="1"/>
  <c r="D3" i="1"/>
  <c r="C3" i="1"/>
  <c r="H3" i="1" s="1"/>
  <c r="E33" i="9" l="1"/>
  <c r="B33" i="9" s="1"/>
  <c r="F215" i="9"/>
  <c r="B215" i="9" s="1"/>
  <c r="E286" i="9"/>
  <c r="B286" i="9" s="1"/>
  <c r="E293" i="9"/>
  <c r="B293" i="9" s="1"/>
  <c r="F217" i="9"/>
  <c r="B217" i="9" s="1"/>
  <c r="E288" i="9"/>
  <c r="B288" i="9" s="1"/>
  <c r="G1484" i="1"/>
  <c r="H1156" i="1"/>
  <c r="H1217" i="1"/>
  <c r="G1201" i="1"/>
  <c r="G1203" i="1"/>
  <c r="G1205" i="1"/>
  <c r="G1207" i="1"/>
  <c r="G1209" i="1"/>
  <c r="E301" i="9"/>
  <c r="B301" i="9" s="1"/>
  <c r="E303" i="9"/>
  <c r="B303" i="9" s="1"/>
  <c r="E306" i="9"/>
  <c r="B306" i="9" s="1"/>
  <c r="E307" i="9"/>
  <c r="B307" i="9" s="1"/>
  <c r="G1187" i="1"/>
  <c r="G1189" i="1"/>
  <c r="G1191" i="1"/>
  <c r="G1193" i="1"/>
  <c r="G1195" i="1"/>
  <c r="G1197" i="1"/>
  <c r="G1199" i="1"/>
  <c r="D1183" i="1"/>
  <c r="D1184" i="1"/>
  <c r="H1184" i="1" s="1"/>
  <c r="E298" i="9"/>
  <c r="B298" i="9" s="1"/>
  <c r="E300" i="9"/>
  <c r="B300" i="9" s="1"/>
  <c r="G1182" i="1"/>
  <c r="G1181" i="1"/>
  <c r="G1180" i="1"/>
  <c r="E190" i="5"/>
  <c r="H310" i="9" s="1"/>
  <c r="E310" i="9" s="1"/>
  <c r="B310" i="9" s="1"/>
  <c r="F250" i="5"/>
  <c r="G1229" i="1"/>
  <c r="G1416" i="1"/>
  <c r="H146" i="1"/>
  <c r="H1213" i="1"/>
  <c r="E27" i="9"/>
  <c r="B27" i="9" s="1"/>
  <c r="E294" i="9"/>
  <c r="B294" i="9" s="1"/>
  <c r="E32" i="9"/>
  <c r="B32" i="9" s="1"/>
  <c r="G1225" i="1"/>
  <c r="H1229" i="1"/>
  <c r="D1227" i="1"/>
  <c r="G1227" i="1" s="1"/>
  <c r="H1219" i="1"/>
  <c r="G1219" i="1"/>
  <c r="E643" i="4"/>
  <c r="D637" i="1" s="1"/>
  <c r="E282" i="9"/>
  <c r="B282" i="9" s="1"/>
  <c r="H348" i="1"/>
  <c r="E38" i="7"/>
  <c r="H1461" i="1"/>
  <c r="I30" i="3"/>
  <c r="D1454" i="1"/>
  <c r="H1454" i="1" s="1"/>
  <c r="G1460" i="1"/>
  <c r="G1454" i="1"/>
  <c r="D22" i="7"/>
  <c r="E5" i="7"/>
  <c r="I29" i="3" s="1"/>
  <c r="G1240" i="1"/>
  <c r="H1175" i="1"/>
  <c r="G1168" i="1"/>
  <c r="G1159" i="1"/>
  <c r="D1154" i="1"/>
  <c r="F177" i="5"/>
  <c r="G1147" i="1"/>
  <c r="G1146" i="1"/>
  <c r="G1145" i="1"/>
  <c r="G1143" i="1"/>
  <c r="G1142" i="1"/>
  <c r="H1137" i="1"/>
  <c r="G1134" i="1"/>
  <c r="E287" i="9"/>
  <c r="B287" i="9" s="1"/>
  <c r="G1127" i="1"/>
  <c r="E245" i="5"/>
  <c r="D1222" i="1" s="1"/>
  <c r="H1578" i="1"/>
  <c r="H1576" i="1"/>
  <c r="C1501" i="1"/>
  <c r="G1501" i="1" s="1"/>
  <c r="G1491" i="1"/>
  <c r="C1483" i="1"/>
  <c r="H1483" i="1" s="1"/>
  <c r="H1501" i="1"/>
  <c r="G1503" i="1"/>
  <c r="H1485" i="1"/>
  <c r="H1499" i="1"/>
  <c r="G1499" i="1"/>
  <c r="H1234" i="1"/>
  <c r="G1231" i="1"/>
  <c r="G1226" i="1"/>
  <c r="G715" i="1"/>
  <c r="E43" i="9"/>
  <c r="B43" i="9" s="1"/>
  <c r="G705" i="1"/>
  <c r="G703" i="1"/>
  <c r="G689" i="1"/>
  <c r="E34" i="9"/>
  <c r="B34" i="9" s="1"/>
  <c r="E275" i="9"/>
  <c r="B275" i="9" s="1"/>
  <c r="G645" i="1"/>
  <c r="H412" i="1"/>
  <c r="H364" i="1"/>
  <c r="H291" i="1"/>
  <c r="E644" i="4"/>
  <c r="D638" i="1" s="1"/>
  <c r="E273" i="9"/>
  <c r="B273" i="9" s="1"/>
  <c r="F218" i="9"/>
  <c r="B218" i="9" s="1"/>
  <c r="G267" i="1"/>
  <c r="H264" i="1"/>
  <c r="G264" i="1"/>
  <c r="F264" i="4"/>
  <c r="E68" i="9"/>
  <c r="B68" i="9" s="1"/>
  <c r="H220" i="1"/>
  <c r="F224" i="4"/>
  <c r="E196" i="4"/>
  <c r="D192" i="1" s="1"/>
  <c r="F210" i="4"/>
  <c r="H208" i="1"/>
  <c r="H184" i="1"/>
  <c r="F188" i="4"/>
  <c r="E47" i="9"/>
  <c r="B47" i="9" s="1"/>
  <c r="F220" i="9"/>
  <c r="B220" i="9" s="1"/>
  <c r="E44" i="9"/>
  <c r="B44" i="9" s="1"/>
  <c r="H178" i="1"/>
  <c r="H170" i="1"/>
  <c r="E163" i="4"/>
  <c r="D159" i="1" s="1"/>
  <c r="H159" i="1" s="1"/>
  <c r="H162" i="1"/>
  <c r="F164" i="4"/>
  <c r="F139" i="4"/>
  <c r="H124" i="1"/>
  <c r="E124" i="4"/>
  <c r="D120" i="1" s="1"/>
  <c r="G120" i="1" s="1"/>
  <c r="F128" i="4"/>
  <c r="F125" i="4"/>
  <c r="E106" i="4"/>
  <c r="F91" i="4"/>
  <c r="F82" i="4"/>
  <c r="H76" i="1"/>
  <c r="E50" i="4"/>
  <c r="D46" i="1" s="1"/>
  <c r="G46" i="1" s="1"/>
  <c r="F74" i="4"/>
  <c r="H56" i="1"/>
  <c r="G1237" i="1"/>
  <c r="G1218" i="1"/>
  <c r="D1236" i="1"/>
  <c r="E258" i="5"/>
  <c r="D1235" i="1" s="1"/>
  <c r="G1232" i="1"/>
  <c r="E283" i="9"/>
  <c r="B283" i="9" s="1"/>
  <c r="H1224" i="1"/>
  <c r="D1223" i="1"/>
  <c r="G1216" i="1"/>
  <c r="E238" i="5"/>
  <c r="G1155" i="1"/>
  <c r="G1151" i="1"/>
  <c r="G1148" i="1"/>
  <c r="D1056" i="1"/>
  <c r="H1050" i="1"/>
  <c r="F63" i="5"/>
  <c r="H1033" i="1"/>
  <c r="G1014" i="1"/>
  <c r="H1027" i="1"/>
  <c r="G1018" i="1"/>
  <c r="F35" i="5"/>
  <c r="H1028" i="1"/>
  <c r="H1023" i="1"/>
  <c r="H1013" i="1"/>
  <c r="G1012" i="1"/>
  <c r="H1007" i="1"/>
  <c r="G1006" i="1"/>
  <c r="D998" i="1"/>
  <c r="F20" i="5"/>
  <c r="H1000" i="1"/>
  <c r="F19" i="5"/>
  <c r="H997" i="1"/>
  <c r="E12" i="5"/>
  <c r="D990" i="1" s="1"/>
  <c r="H991" i="1"/>
  <c r="H986" i="1"/>
  <c r="H988" i="1"/>
  <c r="H39" i="1"/>
  <c r="G39" i="1"/>
  <c r="G185" i="1"/>
  <c r="H185" i="1"/>
  <c r="H230" i="1"/>
  <c r="G230" i="1"/>
  <c r="H16" i="1"/>
  <c r="G16" i="1"/>
  <c r="H48" i="1"/>
  <c r="G48" i="1"/>
  <c r="H198" i="1"/>
  <c r="G198" i="1"/>
  <c r="G81" i="1"/>
  <c r="H81" i="1"/>
  <c r="G97" i="1"/>
  <c r="H97" i="1"/>
  <c r="G113" i="1"/>
  <c r="H113" i="1"/>
  <c r="G1488" i="1"/>
  <c r="H1488" i="1"/>
  <c r="G65" i="1"/>
  <c r="H65" i="1"/>
  <c r="G145" i="1"/>
  <c r="H145" i="1"/>
  <c r="G9" i="1"/>
  <c r="G41" i="1"/>
  <c r="H62" i="1"/>
  <c r="G62" i="1"/>
  <c r="H78" i="1"/>
  <c r="G78" i="1"/>
  <c r="H94" i="1"/>
  <c r="G94" i="1"/>
  <c r="H110" i="1"/>
  <c r="G110" i="1"/>
  <c r="H126" i="1"/>
  <c r="G126" i="1"/>
  <c r="H142" i="1"/>
  <c r="G142" i="1"/>
  <c r="H149" i="1"/>
  <c r="G152" i="1"/>
  <c r="H165" i="1"/>
  <c r="G168" i="1"/>
  <c r="H181" i="1"/>
  <c r="G184" i="1"/>
  <c r="H197" i="1"/>
  <c r="G200" i="1"/>
  <c r="G217" i="1"/>
  <c r="H217" i="1"/>
  <c r="G226" i="1"/>
  <c r="G233" i="1"/>
  <c r="H233" i="1"/>
  <c r="G242" i="1"/>
  <c r="G252" i="1"/>
  <c r="H256" i="1"/>
  <c r="G256" i="1"/>
  <c r="G404" i="1"/>
  <c r="H404" i="1"/>
  <c r="H479" i="1"/>
  <c r="H495"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78" i="1"/>
  <c r="G978" i="1"/>
  <c r="H7" i="1"/>
  <c r="G7" i="1"/>
  <c r="G153" i="1"/>
  <c r="H153" i="1"/>
  <c r="G169" i="1"/>
  <c r="H169" i="1"/>
  <c r="G514" i="1"/>
  <c r="H514" i="1"/>
  <c r="G1425" i="1"/>
  <c r="H1425" i="1"/>
  <c r="H150" i="1"/>
  <c r="G150" i="1"/>
  <c r="J1456" i="1"/>
  <c r="H1456" i="1"/>
  <c r="G1456" i="1"/>
  <c r="G4" i="1"/>
  <c r="G36" i="1"/>
  <c r="G82" i="1"/>
  <c r="G89" i="1"/>
  <c r="H89" i="1"/>
  <c r="G98" i="1"/>
  <c r="G105" i="1"/>
  <c r="H105" i="1"/>
  <c r="G114" i="1"/>
  <c r="G121" i="1"/>
  <c r="H121" i="1"/>
  <c r="G224" i="1"/>
  <c r="H473" i="1"/>
  <c r="H489" i="1"/>
  <c r="H505" i="1"/>
  <c r="G518" i="1"/>
  <c r="H518" i="1"/>
  <c r="H570" i="1"/>
  <c r="H586" i="1"/>
  <c r="H33" i="1"/>
  <c r="H166" i="1"/>
  <c r="G166" i="1"/>
  <c r="H182" i="1"/>
  <c r="G182" i="1"/>
  <c r="G1498" i="1"/>
  <c r="H1498" i="1"/>
  <c r="G66" i="1"/>
  <c r="G73" i="1"/>
  <c r="H73" i="1"/>
  <c r="G130" i="1"/>
  <c r="G137" i="1"/>
  <c r="H137" i="1"/>
  <c r="G146" i="1"/>
  <c r="G240" i="1"/>
  <c r="G290" i="1"/>
  <c r="H290" i="1"/>
  <c r="G25" i="1"/>
  <c r="G57" i="1"/>
  <c r="H70" i="1"/>
  <c r="G70" i="1"/>
  <c r="H86" i="1"/>
  <c r="G86" i="1"/>
  <c r="H118" i="1"/>
  <c r="G118" i="1"/>
  <c r="H134" i="1"/>
  <c r="G134" i="1"/>
  <c r="H157" i="1"/>
  <c r="G160" i="1"/>
  <c r="H173" i="1"/>
  <c r="G176" i="1"/>
  <c r="H189" i="1"/>
  <c r="H205" i="1"/>
  <c r="G208" i="1"/>
  <c r="G218" i="1"/>
  <c r="G225" i="1"/>
  <c r="H225" i="1"/>
  <c r="G234" i="1"/>
  <c r="G241" i="1"/>
  <c r="H241" i="1"/>
  <c r="G251" i="1"/>
  <c r="H251" i="1"/>
  <c r="H471" i="1"/>
  <c r="H487" i="1"/>
  <c r="H503" i="1"/>
  <c r="H568" i="1"/>
  <c r="H584" i="1"/>
  <c r="H30" i="1"/>
  <c r="G30" i="1"/>
  <c r="G201" i="1"/>
  <c r="H201" i="1"/>
  <c r="H214" i="1"/>
  <c r="G214" i="1"/>
  <c r="G253" i="1"/>
  <c r="H253" i="1"/>
  <c r="G1410" i="1"/>
  <c r="H1410" i="1"/>
  <c r="H250" i="1"/>
  <c r="G250" i="1"/>
  <c r="H14" i="1"/>
  <c r="G14" i="1"/>
  <c r="H23" i="1"/>
  <c r="G23" i="1"/>
  <c r="H46" i="1"/>
  <c r="H55" i="1"/>
  <c r="G55" i="1"/>
  <c r="G161" i="1"/>
  <c r="H161" i="1"/>
  <c r="G177" i="1"/>
  <c r="H177" i="1"/>
  <c r="G193" i="1"/>
  <c r="H193" i="1"/>
  <c r="G209" i="1"/>
  <c r="H209" i="1"/>
  <c r="H222" i="1"/>
  <c r="G222" i="1"/>
  <c r="H238" i="1"/>
  <c r="G238" i="1"/>
  <c r="H1053" i="1"/>
  <c r="G1053" i="1"/>
  <c r="H1061" i="1"/>
  <c r="G1061" i="1"/>
  <c r="H1069" i="1"/>
  <c r="G1069" i="1"/>
  <c r="H1077" i="1"/>
  <c r="G1077" i="1"/>
  <c r="H1085" i="1"/>
  <c r="G1085" i="1"/>
  <c r="H1093" i="1"/>
  <c r="G1093" i="1"/>
  <c r="H1101" i="1"/>
  <c r="G1101" i="1"/>
  <c r="H1109" i="1"/>
  <c r="G1109" i="1"/>
  <c r="H1117" i="1"/>
  <c r="G1117" i="1"/>
  <c r="G29" i="1"/>
  <c r="H32" i="1"/>
  <c r="G32" i="1"/>
  <c r="H61" i="1"/>
  <c r="H77" i="1"/>
  <c r="H93" i="1"/>
  <c r="H109" i="1"/>
  <c r="H125" i="1"/>
  <c r="H141" i="1"/>
  <c r="H158" i="1"/>
  <c r="G158" i="1"/>
  <c r="H174" i="1"/>
  <c r="G174" i="1"/>
  <c r="H190" i="1"/>
  <c r="G190" i="1"/>
  <c r="H206" i="1"/>
  <c r="G206" i="1"/>
  <c r="G255" i="1"/>
  <c r="H255" i="1"/>
  <c r="G516" i="1"/>
  <c r="H516" i="1"/>
  <c r="H564" i="1"/>
  <c r="H580" i="1"/>
  <c r="H18" i="1"/>
  <c r="H34" i="1"/>
  <c r="H50" i="1"/>
  <c r="G67" i="1"/>
  <c r="G75" i="1"/>
  <c r="G83" i="1"/>
  <c r="G91" i="1"/>
  <c r="G99" i="1"/>
  <c r="G107" i="1"/>
  <c r="G115" i="1"/>
  <c r="G123" i="1"/>
  <c r="G131" i="1"/>
  <c r="G139" i="1"/>
  <c r="G155" i="1"/>
  <c r="G163" i="1"/>
  <c r="G171" i="1"/>
  <c r="G179" i="1"/>
  <c r="G187" i="1"/>
  <c r="G195" i="1"/>
  <c r="G203" i="1"/>
  <c r="G219" i="1"/>
  <c r="G227" i="1"/>
  <c r="G235" i="1"/>
  <c r="G243" i="1"/>
  <c r="H246" i="1"/>
  <c r="G249" i="1"/>
  <c r="H249" i="1"/>
  <c r="G258" i="1"/>
  <c r="G289" i="1"/>
  <c r="G512" i="1"/>
  <c r="H512"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G247" i="1"/>
  <c r="H247" i="1"/>
  <c r="G349" i="1"/>
  <c r="H349" i="1"/>
  <c r="G413" i="1"/>
  <c r="H413" i="1"/>
  <c r="G1443" i="1"/>
  <c r="I1443" i="1" s="1"/>
  <c r="H1443" i="1"/>
  <c r="H10" i="1"/>
  <c r="H26" i="1"/>
  <c r="H42" i="1"/>
  <c r="H58" i="1"/>
  <c r="G63" i="1"/>
  <c r="G71" i="1"/>
  <c r="G79" i="1"/>
  <c r="G87" i="1"/>
  <c r="G95" i="1"/>
  <c r="G103" i="1"/>
  <c r="G111" i="1"/>
  <c r="G119" i="1"/>
  <c r="G127" i="1"/>
  <c r="G135" i="1"/>
  <c r="G143" i="1"/>
  <c r="G151" i="1"/>
  <c r="G167" i="1"/>
  <c r="G175" i="1"/>
  <c r="G183" i="1"/>
  <c r="G191" i="1"/>
  <c r="G199" i="1"/>
  <c r="G207" i="1"/>
  <c r="G215" i="1"/>
  <c r="G223" i="1"/>
  <c r="G231" i="1"/>
  <c r="G239" i="1"/>
  <c r="G257" i="1"/>
  <c r="H257" i="1"/>
  <c r="G288" i="1"/>
  <c r="H288" i="1"/>
  <c r="G520" i="1"/>
  <c r="H520" i="1"/>
  <c r="G631" i="1"/>
  <c r="H631"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G979" i="1"/>
  <c r="H979" i="1"/>
  <c r="H1051" i="1"/>
  <c r="G1051" i="1"/>
  <c r="H1059" i="1"/>
  <c r="G1059" i="1"/>
  <c r="H1067" i="1"/>
  <c r="G1067" i="1"/>
  <c r="H1075" i="1"/>
  <c r="G1075" i="1"/>
  <c r="H1083" i="1"/>
  <c r="G1083" i="1"/>
  <c r="H1091" i="1"/>
  <c r="G1091" i="1"/>
  <c r="H1099" i="1"/>
  <c r="G1099" i="1"/>
  <c r="H1107" i="1"/>
  <c r="G1107" i="1"/>
  <c r="H1115" i="1"/>
  <c r="G1115" i="1"/>
  <c r="H1123" i="1"/>
  <c r="G1123" i="1"/>
  <c r="H6" i="1"/>
  <c r="H22" i="1"/>
  <c r="H38" i="1"/>
  <c r="H54" i="1"/>
  <c r="G61" i="1"/>
  <c r="G69" i="1"/>
  <c r="G77" i="1"/>
  <c r="G85" i="1"/>
  <c r="G93" i="1"/>
  <c r="G101" i="1"/>
  <c r="G109" i="1"/>
  <c r="G117" i="1"/>
  <c r="G125" i="1"/>
  <c r="G133" i="1"/>
  <c r="G141" i="1"/>
  <c r="G149" i="1"/>
  <c r="G157" i="1"/>
  <c r="G165" i="1"/>
  <c r="G173" i="1"/>
  <c r="G181" i="1"/>
  <c r="G189" i="1"/>
  <c r="G197" i="1"/>
  <c r="G205" i="1"/>
  <c r="G213" i="1"/>
  <c r="G221" i="1"/>
  <c r="G229" i="1"/>
  <c r="G237" i="1"/>
  <c r="G245" i="1"/>
  <c r="H245" i="1"/>
  <c r="G292" i="1"/>
  <c r="H292" i="1"/>
  <c r="G347" i="1"/>
  <c r="H347" i="1"/>
  <c r="G406" i="1"/>
  <c r="H406" i="1"/>
  <c r="G411" i="1"/>
  <c r="H411"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G1520" i="1"/>
  <c r="H1520" i="1"/>
  <c r="H1447" i="1"/>
  <c r="G1447" i="1"/>
  <c r="I1447" i="1" s="1"/>
  <c r="G1506" i="1"/>
  <c r="H1506" i="1"/>
  <c r="H989" i="1"/>
  <c r="G989" i="1"/>
  <c r="H1049" i="1"/>
  <c r="G1049" i="1"/>
  <c r="H1057" i="1"/>
  <c r="G1057" i="1"/>
  <c r="H1065" i="1"/>
  <c r="G1065" i="1"/>
  <c r="H1073" i="1"/>
  <c r="G1073" i="1"/>
  <c r="H1081" i="1"/>
  <c r="G1081" i="1"/>
  <c r="H1089" i="1"/>
  <c r="G1089" i="1"/>
  <c r="H1097" i="1"/>
  <c r="G1097" i="1"/>
  <c r="H1105" i="1"/>
  <c r="G1105" i="1"/>
  <c r="H1113" i="1"/>
  <c r="G1113" i="1"/>
  <c r="H1121" i="1"/>
  <c r="G1121" i="1"/>
  <c r="H1431" i="1"/>
  <c r="G1431" i="1"/>
  <c r="J1447" i="1"/>
  <c r="J1473" i="1"/>
  <c r="H1473" i="1"/>
  <c r="G1473" i="1"/>
  <c r="H977" i="1"/>
  <c r="G977" i="1"/>
  <c r="G1411" i="1"/>
  <c r="H1411" i="1"/>
  <c r="G1432" i="1"/>
  <c r="H1432" i="1"/>
  <c r="E35" i="6"/>
  <c r="D1330" i="1"/>
  <c r="G1383" i="1"/>
  <c r="H1383" i="1"/>
  <c r="H1055" i="1"/>
  <c r="G1055" i="1"/>
  <c r="H1063" i="1"/>
  <c r="G1063" i="1"/>
  <c r="H1071" i="1"/>
  <c r="G1071" i="1"/>
  <c r="H1079" i="1"/>
  <c r="G1079" i="1"/>
  <c r="H1087" i="1"/>
  <c r="G1087" i="1"/>
  <c r="H1095" i="1"/>
  <c r="G1095" i="1"/>
  <c r="H1103" i="1"/>
  <c r="G1103" i="1"/>
  <c r="H1111" i="1"/>
  <c r="G1111" i="1"/>
  <c r="H1119" i="1"/>
  <c r="G1119" i="1"/>
  <c r="E515" i="4"/>
  <c r="D509" i="1" s="1"/>
  <c r="D510" i="1"/>
  <c r="G510" i="1" s="1"/>
  <c r="D6" i="7"/>
  <c r="C1438" i="1"/>
  <c r="C1469" i="1"/>
  <c r="H31" i="3"/>
  <c r="H1417" i="1"/>
  <c r="G1417" i="1"/>
  <c r="G1424" i="1"/>
  <c r="H1424" i="1"/>
  <c r="J1455" i="1"/>
  <c r="H1455" i="1"/>
  <c r="G1455" i="1"/>
  <c r="I1455" i="1" s="1"/>
  <c r="G1418" i="1"/>
  <c r="H1418" i="1"/>
  <c r="J1446" i="1"/>
  <c r="H1446" i="1"/>
  <c r="G1446" i="1"/>
  <c r="I1446" i="1" s="1"/>
  <c r="I1463" i="1"/>
  <c r="J1479" i="1"/>
  <c r="H1479" i="1"/>
  <c r="G1479" i="1"/>
  <c r="G1514" i="1"/>
  <c r="H1514" i="1"/>
  <c r="G1546" i="1"/>
  <c r="H1546" i="1"/>
  <c r="G1444" i="1"/>
  <c r="H1444" i="1"/>
  <c r="J1449" i="1"/>
  <c r="H1449" i="1"/>
  <c r="G1449" i="1"/>
  <c r="I1449" i="1" s="1"/>
  <c r="J1457" i="1"/>
  <c r="H1457" i="1"/>
  <c r="G1457" i="1"/>
  <c r="I1457" i="1" s="1"/>
  <c r="J1459" i="1"/>
  <c r="H1459" i="1"/>
  <c r="G1459" i="1"/>
  <c r="I1459" i="1" s="1"/>
  <c r="J1466" i="1"/>
  <c r="H1466" i="1"/>
  <c r="G1466" i="1"/>
  <c r="H1486" i="1"/>
  <c r="G1486" i="1"/>
  <c r="G1544" i="1"/>
  <c r="H1544" i="1"/>
  <c r="E351" i="4"/>
  <c r="D351" i="1"/>
  <c r="G351" i="1" s="1"/>
  <c r="E69" i="5"/>
  <c r="D1048" i="1"/>
  <c r="F258" i="5"/>
  <c r="C1235" i="1"/>
  <c r="H1542" i="1"/>
  <c r="G1542" i="1"/>
  <c r="F8" i="4"/>
  <c r="D146" i="5"/>
  <c r="F149" i="5"/>
  <c r="G291" i="9"/>
  <c r="E291" i="9" s="1"/>
  <c r="B291" i="9" s="1"/>
  <c r="H1442" i="1"/>
  <c r="I1442" i="1" s="1"/>
  <c r="J1460" i="1"/>
  <c r="J1462" i="1"/>
  <c r="H1462" i="1"/>
  <c r="G1462" i="1"/>
  <c r="H1504" i="1"/>
  <c r="H1512" i="1"/>
  <c r="H1526" i="1"/>
  <c r="G1526" i="1"/>
  <c r="H1534" i="1"/>
  <c r="G1534" i="1"/>
  <c r="E298" i="4"/>
  <c r="D363" i="4"/>
  <c r="D459" i="4"/>
  <c r="F460" i="4"/>
  <c r="D625" i="4"/>
  <c r="J1440" i="1"/>
  <c r="J1442" i="1"/>
  <c r="H1460" i="1"/>
  <c r="J1463" i="1"/>
  <c r="H1463" i="1"/>
  <c r="H1494" i="1"/>
  <c r="G1494" i="1"/>
  <c r="E152" i="4"/>
  <c r="F152" i="4" s="1"/>
  <c r="F153" i="4"/>
  <c r="D245" i="5"/>
  <c r="D237" i="5" s="1"/>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89" i="9"/>
  <c r="E189" i="9" s="1"/>
  <c r="B189" i="9" s="1"/>
  <c r="G185" i="9"/>
  <c r="E185" i="9" s="1"/>
  <c r="B185" i="9" s="1"/>
  <c r="G181" i="9"/>
  <c r="E181" i="9" s="1"/>
  <c r="B181" i="9" s="1"/>
  <c r="G177" i="9"/>
  <c r="E177" i="9" s="1"/>
  <c r="B177" i="9" s="1"/>
  <c r="G173" i="9"/>
  <c r="E173" i="9" s="1"/>
  <c r="B173" i="9" s="1"/>
  <c r="G169" i="9"/>
  <c r="E169" i="9" s="1"/>
  <c r="B169" i="9" s="1"/>
  <c r="G279" i="9"/>
  <c r="E279" i="9" s="1"/>
  <c r="B279" i="9" s="1"/>
  <c r="G188" i="9"/>
  <c r="E188" i="9" s="1"/>
  <c r="B188" i="9" s="1"/>
  <c r="G184" i="9"/>
  <c r="E184" i="9" s="1"/>
  <c r="B184" i="9" s="1"/>
  <c r="G180" i="9"/>
  <c r="E180" i="9" s="1"/>
  <c r="B180" i="9" s="1"/>
  <c r="G176" i="9"/>
  <c r="E176" i="9" s="1"/>
  <c r="B176" i="9" s="1"/>
  <c r="G172" i="9"/>
  <c r="E172" i="9" s="1"/>
  <c r="B172" i="9" s="1"/>
  <c r="G168" i="9"/>
  <c r="E168" i="9" s="1"/>
  <c r="B168" i="9" s="1"/>
  <c r="G192" i="9"/>
  <c r="E192" i="9" s="1"/>
  <c r="I10"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G281" i="9"/>
  <c r="E281" i="9" s="1"/>
  <c r="B281" i="9" s="1"/>
  <c r="G190" i="9"/>
  <c r="E190" i="9" s="1"/>
  <c r="B190" i="9" s="1"/>
  <c r="G186" i="9"/>
  <c r="E186" i="9" s="1"/>
  <c r="B186" i="9" s="1"/>
  <c r="G182" i="9"/>
  <c r="E182" i="9" s="1"/>
  <c r="B182" i="9" s="1"/>
  <c r="G178" i="9"/>
  <c r="E178" i="9" s="1"/>
  <c r="B178" i="9" s="1"/>
  <c r="G174" i="9"/>
  <c r="E174" i="9" s="1"/>
  <c r="B174" i="9" s="1"/>
  <c r="G170" i="9"/>
  <c r="E170" i="9" s="1"/>
  <c r="B170" i="9" s="1"/>
  <c r="H166" i="9"/>
  <c r="G280" i="9"/>
  <c r="E280" i="9" s="1"/>
  <c r="B280" i="9" s="1"/>
  <c r="B26" i="9"/>
  <c r="J1443" i="1"/>
  <c r="J1450" i="1"/>
  <c r="J1467" i="1"/>
  <c r="H1467" i="1"/>
  <c r="J1476" i="1"/>
  <c r="H1476" i="1"/>
  <c r="H1502" i="1"/>
  <c r="G1502" i="1"/>
  <c r="H1510" i="1"/>
  <c r="G1510" i="1"/>
  <c r="D6" i="4"/>
  <c r="D133" i="4"/>
  <c r="F134" i="4"/>
  <c r="D196" i="4"/>
  <c r="F122" i="6"/>
  <c r="D114" i="6"/>
  <c r="F129" i="6"/>
  <c r="C1423" i="1"/>
  <c r="D43" i="8"/>
  <c r="F253" i="4"/>
  <c r="D252" i="4"/>
  <c r="F273" i="4"/>
  <c r="D263" i="4"/>
  <c r="D643" i="4"/>
  <c r="F416" i="4"/>
  <c r="D644" i="4"/>
  <c r="H1420" i="1"/>
  <c r="H1434" i="1"/>
  <c r="H1441" i="1"/>
  <c r="I1441" i="1" s="1"/>
  <c r="J1445" i="1"/>
  <c r="G1445" i="1"/>
  <c r="G1450" i="1"/>
  <c r="I1450" i="1" s="1"/>
  <c r="G1467" i="1"/>
  <c r="H1470" i="1"/>
  <c r="J1472" i="1"/>
  <c r="H1472" i="1"/>
  <c r="G1472" i="1"/>
  <c r="G1474" i="1"/>
  <c r="I1474" i="1" s="1"/>
  <c r="G1476" i="1"/>
  <c r="I1476" i="1" s="1"/>
  <c r="H1480" i="1"/>
  <c r="H1550" i="1"/>
  <c r="G1550" i="1"/>
  <c r="H1558" i="1"/>
  <c r="G1558" i="1"/>
  <c r="H1566" i="1"/>
  <c r="G1566" i="1"/>
  <c r="H1574" i="1"/>
  <c r="G1574" i="1"/>
  <c r="D151" i="4"/>
  <c r="F177" i="4"/>
  <c r="E252" i="4"/>
  <c r="D248" i="1" s="1"/>
  <c r="E311" i="4"/>
  <c r="D306" i="1" s="1"/>
  <c r="E363" i="4"/>
  <c r="D358" i="1" s="1"/>
  <c r="F383" i="4"/>
  <c r="D567" i="4"/>
  <c r="D69" i="5"/>
  <c r="F70" i="5"/>
  <c r="D35" i="6"/>
  <c r="F36" i="6"/>
  <c r="F83" i="4"/>
  <c r="F107" i="4"/>
  <c r="D529" i="4"/>
  <c r="F530" i="4"/>
  <c r="F585" i="4"/>
  <c r="D580" i="4"/>
  <c r="G308" i="9"/>
  <c r="G1481" i="1"/>
  <c r="G1489" i="1"/>
  <c r="G1497" i="1"/>
  <c r="G1505" i="1"/>
  <c r="G1513" i="1"/>
  <c r="G1521" i="1"/>
  <c r="G1529" i="1"/>
  <c r="G1537" i="1"/>
  <c r="G1545" i="1"/>
  <c r="G1553" i="1"/>
  <c r="G1561" i="1"/>
  <c r="G1569" i="1"/>
  <c r="G1577" i="1"/>
  <c r="D215" i="4"/>
  <c r="F216" i="4"/>
  <c r="E529" i="4"/>
  <c r="D12" i="5"/>
  <c r="F13" i="5"/>
  <c r="D206" i="5"/>
  <c r="F207" i="5"/>
  <c r="D42" i="8"/>
  <c r="D472" i="4"/>
  <c r="F8" i="5"/>
  <c r="F119" i="5"/>
  <c r="E472" i="4"/>
  <c r="D466" i="1" s="1"/>
  <c r="D515" i="4"/>
  <c r="F603" i="4"/>
  <c r="E141" i="6"/>
  <c r="F259" i="4"/>
  <c r="E263" i="4"/>
  <c r="D259" i="1" s="1"/>
  <c r="F304" i="4"/>
  <c r="D299" i="4"/>
  <c r="F356" i="4"/>
  <c r="D351" i="4"/>
  <c r="F473" i="4"/>
  <c r="D593" i="4"/>
  <c r="H308" i="9"/>
  <c r="F13" i="6"/>
  <c r="D5" i="6"/>
  <c r="E290" i="9"/>
  <c r="B290" i="9" s="1"/>
  <c r="B148" i="9"/>
  <c r="B242" i="9"/>
  <c r="B144" i="9"/>
  <c r="F277" i="9"/>
  <c r="B292" i="9"/>
  <c r="E146" i="5"/>
  <c r="D1124" i="1" s="1"/>
  <c r="F180" i="5"/>
  <c r="B48" i="9"/>
  <c r="B64" i="9"/>
  <c r="B80" i="9"/>
  <c r="B96" i="9"/>
  <c r="B112" i="9"/>
  <c r="E114" i="9"/>
  <c r="B114" i="9" s="1"/>
  <c r="B128" i="9"/>
  <c r="B160" i="9"/>
  <c r="B156" i="9"/>
  <c r="E40" i="9"/>
  <c r="B40" i="9" s="1"/>
  <c r="B60" i="9"/>
  <c r="B76" i="9"/>
  <c r="B92" i="9"/>
  <c r="B108" i="9"/>
  <c r="B124" i="9"/>
  <c r="B140" i="9"/>
  <c r="E42" i="9"/>
  <c r="B42" i="9" s="1"/>
  <c r="E154" i="9"/>
  <c r="B154" i="9" s="1"/>
  <c r="B226" i="9"/>
  <c r="B268" i="9"/>
  <c r="G1184" i="1" l="1"/>
  <c r="E176" i="5"/>
  <c r="I22" i="3" s="1"/>
  <c r="D1167" i="1"/>
  <c r="G1167" i="1" s="1"/>
  <c r="H1227" i="1"/>
  <c r="H351" i="1"/>
  <c r="I31" i="3"/>
  <c r="D1469" i="1"/>
  <c r="H1469" i="1" s="1"/>
  <c r="I1467" i="1"/>
  <c r="I1460" i="1"/>
  <c r="C1453" i="1"/>
  <c r="H30" i="3"/>
  <c r="D1436" i="1"/>
  <c r="I1456" i="1"/>
  <c r="G1154" i="1"/>
  <c r="H1154" i="1"/>
  <c r="G1483" i="1"/>
  <c r="F213" i="9"/>
  <c r="B213" i="9" s="1"/>
  <c r="B192" i="9"/>
  <c r="F163" i="4"/>
  <c r="G159" i="1"/>
  <c r="H21" i="9"/>
  <c r="G21" i="9"/>
  <c r="E21" i="9" s="1"/>
  <c r="B21" i="9" s="1"/>
  <c r="F124" i="4"/>
  <c r="H120" i="1"/>
  <c r="F106" i="4"/>
  <c r="D102" i="1"/>
  <c r="F50" i="4"/>
  <c r="E6" i="4"/>
  <c r="E412" i="4" s="1"/>
  <c r="H1236" i="1"/>
  <c r="G1236" i="1"/>
  <c r="H1223" i="1"/>
  <c r="G1223" i="1"/>
  <c r="E237" i="5"/>
  <c r="F237" i="5" s="1"/>
  <c r="F238" i="5"/>
  <c r="D1215" i="1"/>
  <c r="H1056" i="1"/>
  <c r="G1056" i="1"/>
  <c r="G998" i="1"/>
  <c r="H998" i="1"/>
  <c r="E7" i="5"/>
  <c r="C1214" i="1"/>
  <c r="H23" i="3"/>
  <c r="G311" i="9"/>
  <c r="E311" i="9" s="1"/>
  <c r="B311" i="9" s="1"/>
  <c r="F206" i="5"/>
  <c r="C1183" i="1"/>
  <c r="I1444" i="1"/>
  <c r="F643" i="4"/>
  <c r="C637" i="1"/>
  <c r="E528" i="4"/>
  <c r="D523" i="1"/>
  <c r="F263" i="4"/>
  <c r="C259" i="1"/>
  <c r="E151" i="4"/>
  <c r="D148" i="1"/>
  <c r="F625" i="4"/>
  <c r="C619" i="1"/>
  <c r="F593" i="4"/>
  <c r="C587" i="1"/>
  <c r="D293" i="1"/>
  <c r="F245" i="5"/>
  <c r="C1222" i="1"/>
  <c r="E420" i="4"/>
  <c r="F12" i="5"/>
  <c r="C990" i="1"/>
  <c r="F5" i="6"/>
  <c r="D141" i="6"/>
  <c r="H24" i="3"/>
  <c r="C1299" i="1"/>
  <c r="D298" i="4"/>
  <c r="F299" i="4"/>
  <c r="C294" i="1"/>
  <c r="F472" i="4"/>
  <c r="C466" i="1"/>
  <c r="D176" i="5"/>
  <c r="H306" i="1"/>
  <c r="G306" i="1"/>
  <c r="F196" i="4"/>
  <c r="C192" i="1"/>
  <c r="E165" i="9"/>
  <c r="B165" i="9" s="1"/>
  <c r="H1048" i="1"/>
  <c r="G1048" i="1"/>
  <c r="I1466" i="1"/>
  <c r="G1438" i="1"/>
  <c r="H1438" i="1"/>
  <c r="H1330" i="1"/>
  <c r="G1330" i="1"/>
  <c r="I1473" i="1"/>
  <c r="H510" i="1"/>
  <c r="D289" i="4"/>
  <c r="H17" i="3"/>
  <c r="C147" i="1"/>
  <c r="H16" i="3"/>
  <c r="D412" i="4"/>
  <c r="C2" i="1"/>
  <c r="D68" i="5"/>
  <c r="F69" i="5"/>
  <c r="C1047" i="1"/>
  <c r="H1423" i="1"/>
  <c r="G1423" i="1"/>
  <c r="I28" i="3"/>
  <c r="D1435" i="1"/>
  <c r="F567" i="4"/>
  <c r="C561" i="1"/>
  <c r="F114" i="6"/>
  <c r="H27" i="3"/>
  <c r="C1408" i="1"/>
  <c r="H1235" i="1"/>
  <c r="G1235" i="1"/>
  <c r="F515" i="4"/>
  <c r="C509" i="1"/>
  <c r="K1451" i="9"/>
  <c r="G314" i="9"/>
  <c r="E314" i="9" s="1"/>
  <c r="B314" i="9" s="1"/>
  <c r="C1517" i="1"/>
  <c r="I34" i="3"/>
  <c r="F215" i="4"/>
  <c r="C211" i="1"/>
  <c r="E308" i="9"/>
  <c r="B308" i="9" s="1"/>
  <c r="I1472" i="1"/>
  <c r="F252" i="4"/>
  <c r="C248" i="1"/>
  <c r="F459" i="4"/>
  <c r="D420" i="4"/>
  <c r="C453" i="1"/>
  <c r="F146" i="5"/>
  <c r="C1124" i="1"/>
  <c r="E68" i="5"/>
  <c r="D1047" i="1"/>
  <c r="D5" i="7"/>
  <c r="C1437" i="1"/>
  <c r="I25" i="3"/>
  <c r="D1329" i="1"/>
  <c r="I35" i="3"/>
  <c r="C1518" i="1"/>
  <c r="E350" i="4"/>
  <c r="D346" i="1"/>
  <c r="F644" i="4"/>
  <c r="C638" i="1"/>
  <c r="D350" i="4"/>
  <c r="F351" i="4"/>
  <c r="C346" i="1"/>
  <c r="D528" i="4"/>
  <c r="F529" i="4"/>
  <c r="C523" i="1"/>
  <c r="D7" i="5"/>
  <c r="G313" i="9"/>
  <c r="E313" i="9" s="1"/>
  <c r="F580" i="4"/>
  <c r="C574" i="1"/>
  <c r="H25" i="3"/>
  <c r="F35" i="6"/>
  <c r="C1329" i="1"/>
  <c r="F133" i="4"/>
  <c r="C129" i="1"/>
  <c r="E166" i="9"/>
  <c r="B166" i="9" s="1"/>
  <c r="F363" i="4"/>
  <c r="C358" i="1"/>
  <c r="I1462" i="1"/>
  <c r="F311" i="4"/>
  <c r="I1479" i="1"/>
  <c r="H19" i="9" l="1"/>
  <c r="E19" i="9" s="1"/>
  <c r="B19" i="9" s="1"/>
  <c r="D1153" i="1"/>
  <c r="H1167" i="1"/>
  <c r="G1469" i="1"/>
  <c r="H1453" i="1"/>
  <c r="G1453" i="1"/>
  <c r="F151" i="4"/>
  <c r="H102" i="1"/>
  <c r="G102" i="1"/>
  <c r="I16" i="3"/>
  <c r="F6" i="4"/>
  <c r="D2" i="1"/>
  <c r="H2" i="1" s="1"/>
  <c r="E175" i="5"/>
  <c r="D1152" i="1" s="1"/>
  <c r="H1215" i="1"/>
  <c r="G1215" i="1"/>
  <c r="I23" i="3"/>
  <c r="D1214" i="1"/>
  <c r="H1214" i="1" s="1"/>
  <c r="D985" i="1"/>
  <c r="I20" i="3"/>
  <c r="H453" i="1"/>
  <c r="G453" i="1"/>
  <c r="G129" i="1"/>
  <c r="H129" i="1"/>
  <c r="F420" i="4"/>
  <c r="D635" i="4"/>
  <c r="C414" i="1"/>
  <c r="D413" i="4"/>
  <c r="D414" i="4" s="1"/>
  <c r="D291" i="4"/>
  <c r="C285" i="1"/>
  <c r="F141" i="6"/>
  <c r="C1435" i="1"/>
  <c r="H28" i="3"/>
  <c r="G466" i="1"/>
  <c r="H466" i="1"/>
  <c r="E636" i="4"/>
  <c r="D630" i="1" s="1"/>
  <c r="D522" i="1"/>
  <c r="G1329" i="1"/>
  <c r="H1329" i="1"/>
  <c r="G318" i="9"/>
  <c r="E318" i="9" s="1"/>
  <c r="H1222" i="1"/>
  <c r="G1222" i="1"/>
  <c r="G619" i="1"/>
  <c r="H619" i="1"/>
  <c r="G523" i="1"/>
  <c r="H523" i="1"/>
  <c r="H248" i="1"/>
  <c r="G248" i="1"/>
  <c r="H294" i="1"/>
  <c r="G294" i="1"/>
  <c r="H990" i="1"/>
  <c r="G990" i="1"/>
  <c r="F68" i="5"/>
  <c r="H21" i="3"/>
  <c r="C1046" i="1"/>
  <c r="E408" i="4"/>
  <c r="D403" i="1" s="1"/>
  <c r="D345" i="1"/>
  <c r="I21" i="3"/>
  <c r="D1046" i="1"/>
  <c r="G1408" i="1"/>
  <c r="H1408" i="1"/>
  <c r="H192" i="1"/>
  <c r="G192" i="1"/>
  <c r="G148" i="1"/>
  <c r="H148" i="1"/>
  <c r="E6" i="5"/>
  <c r="F350" i="4"/>
  <c r="D408" i="4"/>
  <c r="C345" i="1"/>
  <c r="F176" i="5"/>
  <c r="D175" i="5"/>
  <c r="H22" i="3"/>
  <c r="C1153" i="1"/>
  <c r="H1183" i="1"/>
  <c r="G1183" i="1"/>
  <c r="H1517" i="1"/>
  <c r="G1517" i="1"/>
  <c r="H11" i="3"/>
  <c r="D290" i="4"/>
  <c r="G358" i="1"/>
  <c r="H358" i="1"/>
  <c r="G574" i="1"/>
  <c r="H574" i="1"/>
  <c r="H1518" i="1"/>
  <c r="G1518" i="1"/>
  <c r="H1124" i="1"/>
  <c r="G1124" i="1"/>
  <c r="G509" i="1"/>
  <c r="H509" i="1"/>
  <c r="H1047" i="1"/>
  <c r="G1047" i="1"/>
  <c r="D407" i="4"/>
  <c r="F298" i="4"/>
  <c r="C293" i="1"/>
  <c r="E635" i="4"/>
  <c r="D629" i="1" s="1"/>
  <c r="D414" i="1"/>
  <c r="E407" i="4"/>
  <c r="D402" i="1" s="1"/>
  <c r="E289" i="4"/>
  <c r="I17" i="3"/>
  <c r="D147" i="1"/>
  <c r="H147" i="1" s="1"/>
  <c r="H637" i="1"/>
  <c r="G637" i="1"/>
  <c r="E312" i="9"/>
  <c r="B313" i="9"/>
  <c r="G211" i="1"/>
  <c r="H211" i="1"/>
  <c r="G561" i="1"/>
  <c r="H561" i="1"/>
  <c r="E639" i="4"/>
  <c r="D407" i="1"/>
  <c r="D6" i="5"/>
  <c r="F7" i="5"/>
  <c r="H20" i="3"/>
  <c r="C985" i="1"/>
  <c r="G638" i="1"/>
  <c r="H638" i="1"/>
  <c r="H1437" i="1"/>
  <c r="G1437" i="1"/>
  <c r="D639" i="4"/>
  <c r="F412" i="4"/>
  <c r="C407" i="1"/>
  <c r="G316" i="9"/>
  <c r="E316" i="9" s="1"/>
  <c r="H29" i="3"/>
  <c r="C1436" i="1"/>
  <c r="D636" i="4"/>
  <c r="F528" i="4"/>
  <c r="C522" i="1"/>
  <c r="H346" i="1"/>
  <c r="G346" i="1"/>
  <c r="H9" i="3"/>
  <c r="H1299" i="1"/>
  <c r="G1299" i="1"/>
  <c r="G587" i="1"/>
  <c r="H587" i="1"/>
  <c r="H259" i="1"/>
  <c r="G259" i="1"/>
  <c r="G147" i="1" l="1"/>
  <c r="G2" i="1"/>
  <c r="G1214" i="1"/>
  <c r="C409" i="1"/>
  <c r="H414" i="1"/>
  <c r="G414" i="1"/>
  <c r="D641" i="4"/>
  <c r="F639" i="4"/>
  <c r="C633" i="1"/>
  <c r="E413" i="4"/>
  <c r="E291" i="4"/>
  <c r="D287" i="1" s="1"/>
  <c r="D285" i="1"/>
  <c r="G285" i="1" s="1"/>
  <c r="E290" i="4"/>
  <c r="F290" i="4" s="1"/>
  <c r="E317" i="9"/>
  <c r="B318" i="9"/>
  <c r="H1046" i="1"/>
  <c r="G1046" i="1"/>
  <c r="B316" i="9"/>
  <c r="E315" i="9"/>
  <c r="I10" i="3" s="1"/>
  <c r="G1435" i="1"/>
  <c r="H1435" i="1"/>
  <c r="F636" i="4"/>
  <c r="C630" i="1"/>
  <c r="G1153" i="1"/>
  <c r="H1153" i="1"/>
  <c r="F289" i="4"/>
  <c r="N3" i="9"/>
  <c r="I11" i="3"/>
  <c r="D640" i="4"/>
  <c r="D415" i="4"/>
  <c r="C408" i="1"/>
  <c r="G407" i="1"/>
  <c r="H407" i="1"/>
  <c r="F407" i="4"/>
  <c r="C402" i="1"/>
  <c r="F408" i="4"/>
  <c r="C403" i="1"/>
  <c r="F635" i="4"/>
  <c r="C629" i="1"/>
  <c r="H522" i="1"/>
  <c r="G522" i="1"/>
  <c r="G285" i="9"/>
  <c r="E285" i="9" s="1"/>
  <c r="B285" i="9" s="1"/>
  <c r="G278" i="9"/>
  <c r="F6" i="5"/>
  <c r="C984" i="1"/>
  <c r="G1436" i="1"/>
  <c r="H1436" i="1"/>
  <c r="H278" i="9"/>
  <c r="D984" i="1"/>
  <c r="H345" i="1"/>
  <c r="G345" i="1"/>
  <c r="H985" i="1"/>
  <c r="G985" i="1"/>
  <c r="K3" i="9"/>
  <c r="I9" i="3"/>
  <c r="D633" i="1"/>
  <c r="H293" i="1"/>
  <c r="G293" i="1"/>
  <c r="C286" i="1"/>
  <c r="F175" i="5"/>
  <c r="C1152" i="1"/>
  <c r="F291" i="4"/>
  <c r="C287" i="1"/>
  <c r="H285" i="1" l="1"/>
  <c r="E640" i="4"/>
  <c r="F640" i="4" s="1"/>
  <c r="E415" i="4"/>
  <c r="D410" i="1" s="1"/>
  <c r="D408" i="1"/>
  <c r="H408" i="1" s="1"/>
  <c r="E414" i="4"/>
  <c r="H629" i="1"/>
  <c r="G629" i="1"/>
  <c r="H633" i="1"/>
  <c r="G633" i="1"/>
  <c r="F415" i="4"/>
  <c r="C410" i="1"/>
  <c r="H630" i="1"/>
  <c r="G630" i="1"/>
  <c r="H8" i="3"/>
  <c r="H984" i="1"/>
  <c r="G984" i="1"/>
  <c r="H403" i="1"/>
  <c r="G403" i="1"/>
  <c r="F413" i="4"/>
  <c r="D645" i="4"/>
  <c r="C635" i="1"/>
  <c r="D642" i="4"/>
  <c r="C634" i="1"/>
  <c r="D286" i="1"/>
  <c r="G286" i="1" s="1"/>
  <c r="H287" i="1"/>
  <c r="G287" i="1"/>
  <c r="E278" i="9"/>
  <c r="H402" i="1"/>
  <c r="G402" i="1"/>
  <c r="H1152" i="1"/>
  <c r="G1152" i="1"/>
  <c r="G408" i="1" l="1"/>
  <c r="H286" i="1"/>
  <c r="H410" i="1"/>
  <c r="G410" i="1"/>
  <c r="E277" i="9"/>
  <c r="I8" i="3" s="1"/>
  <c r="B278" i="9"/>
  <c r="H18" i="3"/>
  <c r="C639" i="1"/>
  <c r="D409" i="1"/>
  <c r="F414" i="4"/>
  <c r="D646" i="4"/>
  <c r="F642" i="4"/>
  <c r="C636" i="1"/>
  <c r="M3" i="9"/>
  <c r="E642" i="4"/>
  <c r="D634" i="1"/>
  <c r="G634" i="1" s="1"/>
  <c r="E641" i="4"/>
  <c r="F646" i="4" l="1"/>
  <c r="H19" i="3"/>
  <c r="C640" i="1"/>
  <c r="E645" i="4"/>
  <c r="G276" i="9" s="1"/>
  <c r="E276" i="9" s="1"/>
  <c r="B276" i="9" s="1"/>
  <c r="D635" i="1"/>
  <c r="F641" i="4"/>
  <c r="H409" i="1"/>
  <c r="G409" i="1"/>
  <c r="E646" i="4"/>
  <c r="D636" i="1"/>
  <c r="G636" i="1" s="1"/>
  <c r="H634" i="1"/>
  <c r="H636" i="1" l="1"/>
  <c r="I18" i="3"/>
  <c r="D639" i="1"/>
  <c r="F645" i="4"/>
  <c r="G635" i="1"/>
  <c r="H635" i="1"/>
  <c r="I19" i="3"/>
  <c r="D640" i="1"/>
  <c r="G640" i="1" s="1"/>
  <c r="H640" i="1" l="1"/>
  <c r="H7" i="3"/>
  <c r="H639" i="1"/>
  <c r="G639" i="1"/>
  <c r="J3" i="9" l="1"/>
  <c r="H274" i="9" l="1"/>
  <c r="G274" i="9"/>
  <c r="M272" i="9"/>
  <c r="L272" i="9"/>
  <c r="H18" i="9"/>
  <c r="G18" i="9"/>
  <c r="G17" i="9"/>
  <c r="K7" i="9"/>
  <c r="J13" i="9"/>
  <c r="J11" i="9"/>
  <c r="K12" i="9"/>
  <c r="J17" i="9"/>
  <c r="L15" i="9"/>
  <c r="J7" i="9"/>
  <c r="G15" i="9"/>
  <c r="L16" i="9"/>
  <c r="I8" i="9"/>
  <c r="M16" i="9"/>
  <c r="J6" i="9"/>
  <c r="J9" i="9"/>
  <c r="J12" i="9"/>
  <c r="K5" i="9"/>
  <c r="H17" i="9"/>
  <c r="I6" i="9"/>
  <c r="H16" i="9"/>
  <c r="I12" i="9"/>
  <c r="K8" i="9"/>
  <c r="K6" i="9"/>
  <c r="I11" i="9"/>
  <c r="M15" i="9"/>
  <c r="J10" i="9"/>
  <c r="K11" i="9"/>
  <c r="I5" i="9"/>
  <c r="K10" i="9"/>
  <c r="K13" i="9"/>
  <c r="J5" i="9"/>
  <c r="I13" i="9"/>
  <c r="K9" i="9"/>
  <c r="G16" i="9"/>
  <c r="I17" i="9"/>
  <c r="I7" i="9"/>
  <c r="J8" i="9"/>
  <c r="H15" i="9"/>
  <c r="I9" i="9"/>
  <c r="E18" i="9" l="1"/>
  <c r="B18" i="9" s="1"/>
  <c r="E274" i="9"/>
  <c r="B274" i="9" s="1"/>
  <c r="F272" i="9"/>
  <c r="F20" i="9" s="1"/>
  <c r="E10" i="9"/>
  <c r="B10" i="9" s="1"/>
  <c r="E15" i="9"/>
  <c r="E16" i="9"/>
  <c r="E6" i="9"/>
  <c r="B6" i="9" s="1"/>
  <c r="F16" i="9"/>
  <c r="E13" i="9"/>
  <c r="B13" i="9" s="1"/>
  <c r="F15" i="9"/>
  <c r="E11" i="9"/>
  <c r="B11" i="9" s="1"/>
  <c r="E17" i="9"/>
  <c r="B17" i="9" s="1"/>
  <c r="E9" i="9"/>
  <c r="B9" i="9" s="1"/>
  <c r="E12" i="9"/>
  <c r="B12" i="9" s="1"/>
  <c r="E7" i="9"/>
  <c r="B7" i="9" s="1"/>
  <c r="E5" i="9"/>
  <c r="E8" i="9"/>
  <c r="B8" i="9" s="1"/>
  <c r="E20" i="9" l="1"/>
  <c r="I7" i="3" s="1"/>
  <c r="B272" i="9"/>
  <c r="B15" i="9"/>
  <c r="B16" i="9"/>
  <c r="F14" i="9"/>
  <c r="F3" i="9"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<sst xmlns="http://schemas.openxmlformats.org/spreadsheetml/2006/main" count="4374" uniqueCount="3426">
  <si>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</si>
  <si>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</si>
  <si>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</si>
  <si>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</si>
  <si>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</si>
  <si>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</si>
  <si>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</si>
  <si>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</si>
  <si>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</si>
  <si>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</si>
  <si>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</si>
  <si>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</si>
  <si>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</si>
  <si>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</si>
  <si>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</si>
  <si>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</si>
  <si>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</si>
  <si>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</si>
  <si>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</si>
  <si>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</si>
  <si>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</si>
  <si>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</si>
  <si>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</si>
  <si>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</si>
  <si>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</si>
  <si>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</si>
  <si>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</si>
  <si>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</si>
  <si>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</si>
  <si>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</si>
  <si>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</si>
  <si>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Rijeci,  Fakultet za menadžment u turizmu i ugostiteljstvu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</si>
  <si>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</si>
  <si>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</si>
  <si>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</si>
  <si>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</si>
  <si>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</si>
  <si>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</si>
  <si>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</si>
  <si>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</si>
  <si>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</si>
  <si>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</si>
  <si>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</si>
  <si>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</si>
  <si>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</si>
  <si>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</si>
  <si>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</si>
  <si>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</si>
  <si>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</si>
  <si>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2194 - Sveučilište u Rijeci,  Fakultet za menadžment u turizmu i ugostiteljstvu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</si>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</sst>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ZAVR&#352;NI%20RA&#268;UN%202024/BILANCA%2029012025%20pred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370">
          <cell r="H3370"/>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5441460.3300000001</v>
      </c>
      <c r="D2" s="6">
        <f>'PR-RAS'!E6</f>
        <v>5484868.1100000003</v>
      </c>
      <c r="E2" s="6">
        <v>0</v>
      </c>
      <c r="F2" s="6">
        <v>0</v>
      </c>
      <c r="G2" s="7">
        <f t="shared" ref="G2:G264" si="0">(B2/1000)*(C2*1+D2*2)</f>
        <v>16411.196550000001</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169631.72</v>
      </c>
      <c r="D46" s="1">
        <f>'PR-RAS'!E50</f>
        <v>333543.86</v>
      </c>
      <c r="E46" s="1">
        <v>0</v>
      </c>
      <c r="F46" s="1">
        <v>0</v>
      </c>
      <c r="G46" s="2">
        <f t="shared" si="0"/>
        <v>37652.374799999998</v>
      </c>
      <c r="H46" s="2">
        <f t="shared" si="1"/>
        <v>0.42000000001280569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43365.23</v>
      </c>
      <c r="D50" s="1">
        <f>'PR-RAS'!E54</f>
        <v>233929.06999999998</v>
      </c>
      <c r="E50" s="1">
        <v>0</v>
      </c>
      <c r="F50" s="1">
        <v>0</v>
      </c>
      <c r="G50" s="2">
        <f t="shared" si="0"/>
        <v>25049.945129999996</v>
      </c>
      <c r="H50" s="2">
        <f t="shared" si="1"/>
        <v>0.29999999998108251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408.52</v>
      </c>
      <c r="E51" s="1">
        <v>0</v>
      </c>
      <c r="F51" s="1">
        <v>0</v>
      </c>
      <c r="G51" s="2">
        <f t="shared" si="0"/>
        <v>40.852000000000004</v>
      </c>
      <c r="H51" s="2">
        <f t="shared" si="1"/>
        <v>0.48000000000001819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43365.23</v>
      </c>
      <c r="D53" s="1">
        <f>'PR-RAS'!E57</f>
        <v>233520.55</v>
      </c>
      <c r="E53" s="1">
        <v>0</v>
      </c>
      <c r="F53" s="1">
        <v>0</v>
      </c>
      <c r="G53" s="2">
        <f t="shared" si="0"/>
        <v>26541.129159999997</v>
      </c>
      <c r="H53" s="2">
        <f t="shared" si="1"/>
        <v>0.68000000001484295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v>
      </c>
      <c r="D64" s="1">
        <f>'PR-RAS'!E68</f>
        <v>0</v>
      </c>
      <c r="E64" s="1">
        <v>0</v>
      </c>
      <c r="F64" s="1">
        <v>0</v>
      </c>
      <c r="G64" s="2">
        <f t="shared" si="0"/>
        <v>9.4499999999999993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v>
      </c>
      <c r="D65" s="1">
        <f>'PR-RAS'!E69</f>
        <v>0</v>
      </c>
      <c r="E65" s="1">
        <v>0</v>
      </c>
      <c r="F65" s="1">
        <v>0</v>
      </c>
      <c r="G65" s="2">
        <f t="shared" si="0"/>
        <v>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67073.919999999998</v>
      </c>
      <c r="D70" s="1">
        <f>'PR-RAS'!E74</f>
        <v>37794.01</v>
      </c>
      <c r="E70" s="1">
        <v>0</v>
      </c>
      <c r="F70" s="1">
        <v>0</v>
      </c>
      <c r="G70" s="2">
        <f t="shared" si="0"/>
        <v>9843.6738600000008</v>
      </c>
      <c r="H70" s="2">
        <f t="shared" si="1"/>
        <v>9.0000000003783498E-2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67073.919999999998</v>
      </c>
      <c r="D71" s="1">
        <f>'PR-RAS'!E75</f>
        <v>37794.01</v>
      </c>
      <c r="E71" s="1">
        <v>0</v>
      </c>
      <c r="F71" s="1">
        <v>0</v>
      </c>
      <c r="G71" s="2">
        <f t="shared" si="0"/>
        <v>9986.3358000000007</v>
      </c>
      <c r="H71" s="2">
        <f t="shared" si="1"/>
        <v>9.0000000003783498E-2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59042.57</v>
      </c>
      <c r="D73" s="1">
        <f>'PR-RAS'!E77</f>
        <v>61820.78</v>
      </c>
      <c r="E73" s="1">
        <v>0</v>
      </c>
      <c r="F73" s="1">
        <v>0</v>
      </c>
      <c r="G73" s="2">
        <f t="shared" si="0"/>
        <v>13153.25736</v>
      </c>
      <c r="H73" s="2">
        <f t="shared" si="1"/>
        <v>0.65000000000145519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33039.17</v>
      </c>
      <c r="D74" s="1">
        <f>'PR-RAS'!E78</f>
        <v>55610.78</v>
      </c>
      <c r="E74" s="1">
        <v>0</v>
      </c>
      <c r="F74" s="1">
        <v>0</v>
      </c>
      <c r="G74" s="2">
        <f t="shared" si="0"/>
        <v>10531.033289999998</v>
      </c>
      <c r="H74" s="2">
        <f t="shared" si="1"/>
        <v>0.38999999999941792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26003.4</v>
      </c>
      <c r="D76" s="1">
        <f>'PR-RAS'!E80</f>
        <v>6210</v>
      </c>
      <c r="E76" s="1">
        <v>0</v>
      </c>
      <c r="F76" s="1">
        <v>0</v>
      </c>
      <c r="G76" s="2">
        <f t="shared" si="0"/>
        <v>2881.7550000000001</v>
      </c>
      <c r="H76" s="2">
        <f t="shared" si="1"/>
        <v>0.40000000000145519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18977.699999999997</v>
      </c>
      <c r="D78" s="1">
        <f>'PR-RAS'!E82</f>
        <v>34214.89</v>
      </c>
      <c r="E78" s="1">
        <v>0</v>
      </c>
      <c r="F78" s="1">
        <v>0</v>
      </c>
      <c r="G78" s="2">
        <f t="shared" si="0"/>
        <v>6730.3759599999994</v>
      </c>
      <c r="H78" s="2">
        <f t="shared" si="1"/>
        <v>0.41000000000349246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11220.13</v>
      </c>
      <c r="D79" s="1">
        <f>'PR-RAS'!E83</f>
        <v>24908.41</v>
      </c>
      <c r="E79" s="1">
        <v>0</v>
      </c>
      <c r="F79" s="1">
        <v>0</v>
      </c>
      <c r="G79" s="2">
        <f t="shared" si="0"/>
        <v>4760.8820999999998</v>
      </c>
      <c r="H79" s="2">
        <f t="shared" si="1"/>
        <v>0.53999999999905413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11203.99</v>
      </c>
      <c r="D81" s="1">
        <f>'PR-RAS'!E85</f>
        <v>24669.25</v>
      </c>
      <c r="E81" s="1">
        <v>0</v>
      </c>
      <c r="F81" s="1">
        <v>0</v>
      </c>
      <c r="G81" s="2">
        <f t="shared" si="0"/>
        <v>4843.3991999999998</v>
      </c>
      <c r="H81" s="2">
        <f t="shared" si="1"/>
        <v>0.26000000000021828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16.14</v>
      </c>
      <c r="D83" s="1">
        <f>'PR-RAS'!E87</f>
        <v>239.16</v>
      </c>
      <c r="E83" s="1">
        <v>0</v>
      </c>
      <c r="F83" s="1">
        <v>0</v>
      </c>
      <c r="G83" s="2">
        <f t="shared" si="0"/>
        <v>40.545720000000003</v>
      </c>
      <c r="H83" s="2">
        <f t="shared" si="1"/>
        <v>0.29999999999999716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7757.57</v>
      </c>
      <c r="D87" s="1">
        <f>'PR-RAS'!E91</f>
        <v>9306.48</v>
      </c>
      <c r="E87" s="1">
        <v>0</v>
      </c>
      <c r="F87" s="1">
        <v>0</v>
      </c>
      <c r="G87" s="2">
        <f t="shared" si="0"/>
        <v>2267.8655799999997</v>
      </c>
      <c r="H87" s="2">
        <f t="shared" si="1"/>
        <v>0.90999999999985448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7757.57</v>
      </c>
      <c r="D89" s="1">
        <f>'PR-RAS'!E93</f>
        <v>9306.48</v>
      </c>
      <c r="E89" s="1">
        <v>0</v>
      </c>
      <c r="F89" s="1">
        <v>0</v>
      </c>
      <c r="G89" s="2">
        <f t="shared" si="0"/>
        <v>2320.60664</v>
      </c>
      <c r="H89" s="2">
        <f t="shared" si="1"/>
        <v>0.90999999999985448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1286938.49</v>
      </c>
      <c r="D102" s="1">
        <f>'PR-RAS'!E106</f>
        <v>865215.63</v>
      </c>
      <c r="E102" s="1">
        <v>0</v>
      </c>
      <c r="F102" s="1">
        <v>0</v>
      </c>
      <c r="G102" s="2">
        <f t="shared" si="0"/>
        <v>304754.34475000005</v>
      </c>
      <c r="H102" s="2">
        <f t="shared" si="1"/>
        <v>0.85999999998603016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1286938.49</v>
      </c>
      <c r="D108" s="1">
        <f>'PR-RAS'!E112</f>
        <v>865215.63</v>
      </c>
      <c r="E108" s="1">
        <v>0</v>
      </c>
      <c r="F108" s="1">
        <v>0</v>
      </c>
      <c r="G108" s="2">
        <f t="shared" si="0"/>
        <v>322858.56325000001</v>
      </c>
      <c r="H108" s="2">
        <f t="shared" si="1"/>
        <v>0.85999999998603016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1286938.49</v>
      </c>
      <c r="D113" s="1">
        <f>'PR-RAS'!E117</f>
        <v>865215.63</v>
      </c>
      <c r="E113" s="1">
        <v>0</v>
      </c>
      <c r="F113" s="1">
        <v>0</v>
      </c>
      <c r="G113" s="2">
        <f t="shared" si="0"/>
        <v>337945.41200000001</v>
      </c>
      <c r="H113" s="2">
        <f t="shared" si="1"/>
        <v>0.85999999998603016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503944.48</v>
      </c>
      <c r="D120" s="1">
        <f>'PR-RAS'!E124</f>
        <v>229755.06</v>
      </c>
      <c r="E120" s="1">
        <v>0</v>
      </c>
      <c r="F120" s="1">
        <v>0</v>
      </c>
      <c r="G120" s="2">
        <f t="shared" si="0"/>
        <v>114651.0974</v>
      </c>
      <c r="H120" s="2">
        <f t="shared" si="1"/>
        <v>0.53999999997904524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431601.86</v>
      </c>
      <c r="D121" s="1">
        <f>'PR-RAS'!E125</f>
        <v>206129.39</v>
      </c>
      <c r="E121" s="1">
        <v>0</v>
      </c>
      <c r="F121" s="1">
        <v>0</v>
      </c>
      <c r="G121" s="2">
        <f t="shared" si="0"/>
        <v>101263.27679999999</v>
      </c>
      <c r="H121" s="2">
        <f t="shared" si="1"/>
        <v>0.53000000002793968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431601.86</v>
      </c>
      <c r="D123" s="1">
        <f>'PR-RAS'!E127</f>
        <v>206129.39</v>
      </c>
      <c r="E123" s="1">
        <v>0</v>
      </c>
      <c r="F123" s="1">
        <v>0</v>
      </c>
      <c r="G123" s="2">
        <f t="shared" si="0"/>
        <v>102950.99808</v>
      </c>
      <c r="H123" s="2">
        <f t="shared" si="1"/>
        <v>0.53000000002793968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72342.62</v>
      </c>
      <c r="D124" s="1">
        <f>'PR-RAS'!E128</f>
        <v>23625.67</v>
      </c>
      <c r="E124" s="1">
        <v>0</v>
      </c>
      <c r="F124" s="1">
        <v>0</v>
      </c>
      <c r="G124" s="2">
        <f t="shared" si="0"/>
        <v>14710.057079999999</v>
      </c>
      <c r="H124" s="2">
        <f t="shared" si="1"/>
        <v>0.71000000000640284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55692.62</v>
      </c>
      <c r="D125" s="1">
        <f>'PR-RAS'!E129</f>
        <v>21011.919999999998</v>
      </c>
      <c r="E125" s="1">
        <v>0</v>
      </c>
      <c r="F125" s="1">
        <v>0</v>
      </c>
      <c r="G125" s="2">
        <f t="shared" si="0"/>
        <v>12116.841039999999</v>
      </c>
      <c r="H125" s="2">
        <f t="shared" si="1"/>
        <v>0.45999999999912689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16650</v>
      </c>
      <c r="D126" s="1">
        <f>'PR-RAS'!E130</f>
        <v>2613.75</v>
      </c>
      <c r="E126" s="1">
        <v>0</v>
      </c>
      <c r="F126" s="1">
        <v>0</v>
      </c>
      <c r="G126" s="2">
        <f t="shared" si="0"/>
        <v>2734.6875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3453688.79</v>
      </c>
      <c r="D129" s="1">
        <f>'PR-RAS'!E133</f>
        <v>4009757.69</v>
      </c>
      <c r="E129" s="1">
        <v>0</v>
      </c>
      <c r="F129" s="1">
        <v>0</v>
      </c>
      <c r="G129" s="2">
        <f t="shared" si="0"/>
        <v>1468570.1337600001</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3453688.79</v>
      </c>
      <c r="D130" s="1">
        <f>'PR-RAS'!E134</f>
        <v>4009757.69</v>
      </c>
      <c r="E130" s="1">
        <v>0</v>
      </c>
      <c r="F130" s="1">
        <v>0</v>
      </c>
      <c r="G130" s="2">
        <f t="shared" si="0"/>
        <v>1480043.3379299999</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3453688.79</v>
      </c>
      <c r="D131" s="1">
        <f>'PR-RAS'!E135</f>
        <v>4009757.69</v>
      </c>
      <c r="E131" s="1">
        <v>0</v>
      </c>
      <c r="F131" s="1">
        <v>0</v>
      </c>
      <c r="G131" s="2">
        <f t="shared" si="0"/>
        <v>1491516.5421</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8279.15</v>
      </c>
      <c r="D135" s="1">
        <f>'PR-RAS'!E139</f>
        <v>12380.98</v>
      </c>
      <c r="E135" s="1">
        <v>0</v>
      </c>
      <c r="F135" s="1">
        <v>0</v>
      </c>
      <c r="G135" s="2">
        <f t="shared" si="0"/>
        <v>4427.5087400000002</v>
      </c>
      <c r="H135" s="2">
        <f t="shared" si="1"/>
        <v>0.17000000000007276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8279.15</v>
      </c>
      <c r="D146" s="1">
        <f>'PR-RAS'!E150</f>
        <v>12380.98</v>
      </c>
      <c r="E146" s="1">
        <v>0</v>
      </c>
      <c r="F146" s="1">
        <v>0</v>
      </c>
      <c r="G146" s="2">
        <f t="shared" si="0"/>
        <v>4790.9609499999997</v>
      </c>
      <c r="H146" s="2">
        <f t="shared" si="1"/>
        <v>0.17000000000007276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5287614.99</v>
      </c>
      <c r="D147" s="1">
        <f>'PR-RAS'!E151</f>
        <v>5347583.71</v>
      </c>
      <c r="E147" s="1">
        <v>0</v>
      </c>
      <c r="F147" s="1">
        <v>0</v>
      </c>
      <c r="G147" s="2">
        <f t="shared" si="0"/>
        <v>2333486.2318599997</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4084786.23</v>
      </c>
      <c r="D148" s="1">
        <f>'PR-RAS'!E152</f>
        <v>4445885.41</v>
      </c>
      <c r="E148" s="1">
        <v>0</v>
      </c>
      <c r="F148" s="1">
        <v>0</v>
      </c>
      <c r="G148" s="2">
        <f t="shared" si="0"/>
        <v>1907553.88635</v>
      </c>
      <c r="H148" s="2">
        <f t="shared" si="1"/>
        <v>0.64000000013038516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3299065.65</v>
      </c>
      <c r="D149" s="1">
        <f>'PR-RAS'!E153</f>
        <v>3574875.61</v>
      </c>
      <c r="E149" s="1">
        <v>0</v>
      </c>
      <c r="F149" s="1">
        <v>0</v>
      </c>
      <c r="G149" s="2">
        <f t="shared" si="0"/>
        <v>1546424.8967599999</v>
      </c>
      <c r="H149" s="2">
        <f t="shared" si="1"/>
        <v>0.74000000022351742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3299065.65</v>
      </c>
      <c r="D150" s="1">
        <f>'PR-RAS'!E154</f>
        <v>3574875.61</v>
      </c>
      <c r="E150" s="1">
        <v>0</v>
      </c>
      <c r="F150" s="1">
        <v>0</v>
      </c>
      <c r="G150" s="2">
        <f t="shared" si="0"/>
        <v>1556873.7136299999</v>
      </c>
      <c r="H150" s="2">
        <f t="shared" si="1"/>
        <v>0.74000000022351742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239647.76</v>
      </c>
      <c r="D154" s="1">
        <f>'PR-RAS'!E158</f>
        <v>280257.46000000002</v>
      </c>
      <c r="E154" s="1">
        <v>0</v>
      </c>
      <c r="F154" s="1">
        <v>0</v>
      </c>
      <c r="G154" s="2">
        <f t="shared" si="0"/>
        <v>122424.89004</v>
      </c>
      <c r="H154" s="2">
        <f t="shared" si="1"/>
        <v>0.70000000001164153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546072.81999999995</v>
      </c>
      <c r="D155" s="1">
        <f>'PR-RAS'!E159</f>
        <v>590752.34</v>
      </c>
      <c r="E155" s="1">
        <v>0</v>
      </c>
      <c r="F155" s="1">
        <v>0</v>
      </c>
      <c r="G155" s="2">
        <f t="shared" si="0"/>
        <v>266046.935</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546072.81999999995</v>
      </c>
      <c r="D157" s="1">
        <f>'PR-RAS'!E161</f>
        <v>590752.34</v>
      </c>
      <c r="E157" s="1">
        <v>0</v>
      </c>
      <c r="F157" s="1">
        <v>0</v>
      </c>
      <c r="G157" s="2">
        <f t="shared" si="0"/>
        <v>269502.09000000003</v>
      </c>
      <c r="H157" s="2">
        <f t="shared" si="1"/>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1117793.47</v>
      </c>
      <c r="D159" s="1">
        <f>'PR-RAS'!E163</f>
        <v>832198.91</v>
      </c>
      <c r="E159" s="1">
        <v>0</v>
      </c>
      <c r="F159" s="1">
        <v>0</v>
      </c>
      <c r="G159" s="2">
        <f t="shared" si="0"/>
        <v>439586.22382000001</v>
      </c>
      <c r="H159" s="2">
        <f t="shared" si="1"/>
        <v>0.55999999993946403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281106.32999999996</v>
      </c>
      <c r="D160" s="1">
        <f>'PR-RAS'!E164</f>
        <v>276892.46000000002</v>
      </c>
      <c r="E160" s="1">
        <v>0</v>
      </c>
      <c r="F160" s="1">
        <v>0</v>
      </c>
      <c r="G160" s="2">
        <f t="shared" si="0"/>
        <v>132747.70874999999</v>
      </c>
      <c r="H160" s="2">
        <f t="shared" si="1"/>
        <v>0.78999999997904524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176280.94</v>
      </c>
      <c r="D161" s="1">
        <f>'PR-RAS'!E165</f>
        <v>184921.07</v>
      </c>
      <c r="E161" s="1">
        <v>0</v>
      </c>
      <c r="F161" s="1">
        <v>0</v>
      </c>
      <c r="G161" s="2">
        <f t="shared" si="0"/>
        <v>87379.692800000019</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67127.42</v>
      </c>
      <c r="D162" s="1">
        <f>'PR-RAS'!E166</f>
        <v>65530.559999999998</v>
      </c>
      <c r="E162" s="1">
        <v>0</v>
      </c>
      <c r="F162" s="1">
        <v>0</v>
      </c>
      <c r="G162" s="2">
        <f t="shared" si="0"/>
        <v>31908.354939999997</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37697.97</v>
      </c>
      <c r="D163" s="1">
        <f>'PR-RAS'!E167</f>
        <v>26440.83</v>
      </c>
      <c r="E163" s="1">
        <v>0</v>
      </c>
      <c r="F163" s="1">
        <v>0</v>
      </c>
      <c r="G163" s="2">
        <f t="shared" si="0"/>
        <v>14673.900060000002</v>
      </c>
      <c r="H163" s="2">
        <f t="shared" si="1"/>
        <v>0.19999999999708962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129499.63000000002</v>
      </c>
      <c r="D165" s="1">
        <f>'PR-RAS'!E169</f>
        <v>86961.82</v>
      </c>
      <c r="E165" s="1">
        <v>0</v>
      </c>
      <c r="F165" s="1">
        <v>0</v>
      </c>
      <c r="G165" s="2">
        <f t="shared" si="0"/>
        <v>49761.416280000005</v>
      </c>
      <c r="H165" s="2">
        <f t="shared" si="1"/>
        <v>0.54999999997380655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56606.66</v>
      </c>
      <c r="D166" s="1">
        <f>'PR-RAS'!E170</f>
        <v>42490.94</v>
      </c>
      <c r="E166" s="1">
        <v>0</v>
      </c>
      <c r="F166" s="1">
        <v>0</v>
      </c>
      <c r="G166" s="2">
        <f t="shared" si="0"/>
        <v>23362.109100000001</v>
      </c>
      <c r="H166" s="2">
        <f t="shared" si="1"/>
        <v>0.39999999999417923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8517.6299999999992</v>
      </c>
      <c r="D167" s="1">
        <f>'PR-RAS'!E171</f>
        <v>0</v>
      </c>
      <c r="E167" s="1">
        <v>0</v>
      </c>
      <c r="F167" s="1">
        <v>0</v>
      </c>
      <c r="G167" s="2">
        <f t="shared" si="0"/>
        <v>1413.9265799999998</v>
      </c>
      <c r="H167" s="2">
        <f t="shared" si="1"/>
        <v>0.37000000000080036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45869.440000000002</v>
      </c>
      <c r="D168" s="1">
        <f>'PR-RAS'!E172</f>
        <v>40570.54</v>
      </c>
      <c r="E168" s="1">
        <v>0</v>
      </c>
      <c r="F168" s="1">
        <v>0</v>
      </c>
      <c r="G168" s="2">
        <f t="shared" si="0"/>
        <v>21210.756840000002</v>
      </c>
      <c r="H168" s="2">
        <f t="shared" si="1"/>
        <v>0.90000000000145519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4198.8500000000004</v>
      </c>
      <c r="D169" s="1">
        <f>'PR-RAS'!E173</f>
        <v>799.11</v>
      </c>
      <c r="E169" s="1">
        <v>0</v>
      </c>
      <c r="F169" s="1">
        <v>0</v>
      </c>
      <c r="G169" s="2">
        <f t="shared" si="0"/>
        <v>973.90776000000017</v>
      </c>
      <c r="H169" s="2">
        <f t="shared" si="1"/>
        <v>0.25999999999964984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14040.49</v>
      </c>
      <c r="D170" s="1">
        <f>'PR-RAS'!E174</f>
        <v>2866.31</v>
      </c>
      <c r="E170" s="1">
        <v>0</v>
      </c>
      <c r="F170" s="1">
        <v>0</v>
      </c>
      <c r="G170" s="2">
        <f t="shared" si="0"/>
        <v>3341.6555900000003</v>
      </c>
      <c r="H170" s="2">
        <f t="shared" si="1"/>
        <v>0.79999999999972715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266.56</v>
      </c>
      <c r="D172" s="1">
        <f>'PR-RAS'!E176</f>
        <v>234.92</v>
      </c>
      <c r="E172" s="1">
        <v>0</v>
      </c>
      <c r="F172" s="1">
        <v>0</v>
      </c>
      <c r="G172" s="2">
        <f t="shared" si="0"/>
        <v>125.92440000000001</v>
      </c>
      <c r="H172" s="2">
        <f t="shared" si="1"/>
        <v>0.52000000000001023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606819.16999999993</v>
      </c>
      <c r="D173" s="1">
        <f>'PR-RAS'!E177</f>
        <v>352124.29</v>
      </c>
      <c r="E173" s="1">
        <v>0</v>
      </c>
      <c r="F173" s="1">
        <v>0</v>
      </c>
      <c r="G173" s="2">
        <f t="shared" si="0"/>
        <v>225503.65299999999</v>
      </c>
      <c r="H173" s="2">
        <f t="shared" si="1"/>
        <v>0.45999999990453944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31408.59</v>
      </c>
      <c r="D174" s="1">
        <f>'PR-RAS'!E178</f>
        <v>28739.73</v>
      </c>
      <c r="E174" s="1">
        <v>0</v>
      </c>
      <c r="F174" s="1">
        <v>0</v>
      </c>
      <c r="G174" s="2">
        <f t="shared" si="0"/>
        <v>15377.63265</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96434.6</v>
      </c>
      <c r="D175" s="1">
        <f>'PR-RAS'!E179</f>
        <v>25013.73</v>
      </c>
      <c r="E175" s="1">
        <v>0</v>
      </c>
      <c r="F175" s="1">
        <v>0</v>
      </c>
      <c r="G175" s="2">
        <f t="shared" si="0"/>
        <v>25484.398439999997</v>
      </c>
      <c r="H175" s="2">
        <f t="shared" si="1"/>
        <v>0.66999999999461579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42892.4</v>
      </c>
      <c r="D176" s="1">
        <f>'PR-RAS'!E180</f>
        <v>41952.81</v>
      </c>
      <c r="E176" s="1">
        <v>0</v>
      </c>
      <c r="F176" s="1">
        <v>0</v>
      </c>
      <c r="G176" s="2">
        <f t="shared" si="0"/>
        <v>22189.653499999997</v>
      </c>
      <c r="H176" s="2">
        <f t="shared" si="1"/>
        <v>0.5900000000037835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22381.18</v>
      </c>
      <c r="D177" s="1">
        <f>'PR-RAS'!E181</f>
        <v>20011.75</v>
      </c>
      <c r="E177" s="1">
        <v>0</v>
      </c>
      <c r="F177" s="1">
        <v>0</v>
      </c>
      <c r="G177" s="2">
        <f t="shared" si="0"/>
        <v>10983.223679999999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32904.69</v>
      </c>
      <c r="D178" s="1">
        <f>'PR-RAS'!E182</f>
        <v>54372.86</v>
      </c>
      <c r="E178" s="1">
        <v>0</v>
      </c>
      <c r="F178" s="1">
        <v>0</v>
      </c>
      <c r="G178" s="2">
        <f t="shared" si="0"/>
        <v>25072.12257</v>
      </c>
      <c r="H178" s="2">
        <f t="shared" si="1"/>
        <v>0.44999999999708962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11611.63</v>
      </c>
      <c r="D179" s="1">
        <f>'PR-RAS'!E183</f>
        <v>9685.74</v>
      </c>
      <c r="E179" s="1">
        <v>0</v>
      </c>
      <c r="F179" s="1">
        <v>0</v>
      </c>
      <c r="G179" s="2">
        <f t="shared" si="0"/>
        <v>5514.9935800000003</v>
      </c>
      <c r="H179" s="2">
        <f t="shared" si="1"/>
        <v>0.63000000000101863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255611.5</v>
      </c>
      <c r="D180" s="1">
        <f>'PR-RAS'!E184</f>
        <v>115970.22</v>
      </c>
      <c r="E180" s="1">
        <v>0</v>
      </c>
      <c r="F180" s="1">
        <v>0</v>
      </c>
      <c r="G180" s="2">
        <f t="shared" si="0"/>
        <v>87271.797259999992</v>
      </c>
      <c r="H180" s="2">
        <f t="shared" si="1"/>
        <v>0.72000000000116415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22232.79</v>
      </c>
      <c r="D181" s="1">
        <f>'PR-RAS'!E185</f>
        <v>12467.77</v>
      </c>
      <c r="E181" s="1">
        <v>0</v>
      </c>
      <c r="F181" s="1">
        <v>0</v>
      </c>
      <c r="G181" s="2">
        <f t="shared" si="0"/>
        <v>8490.2993999999999</v>
      </c>
      <c r="H181" s="2">
        <f t="shared" si="1"/>
        <v>0.43999999999869033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91341.79</v>
      </c>
      <c r="D182" s="1">
        <f>'PR-RAS'!E186</f>
        <v>43909.68</v>
      </c>
      <c r="E182" s="1">
        <v>0</v>
      </c>
      <c r="F182" s="1">
        <v>0</v>
      </c>
      <c r="G182" s="2">
        <f t="shared" si="0"/>
        <v>32428.168149999998</v>
      </c>
      <c r="H182" s="2">
        <f t="shared" si="1"/>
        <v>0.5300000000061118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100368.34</v>
      </c>
      <c r="D184" s="1">
        <f>'PR-RAS'!E188</f>
        <v>116220.34</v>
      </c>
      <c r="E184" s="1">
        <v>0</v>
      </c>
      <c r="F184" s="1">
        <v>0</v>
      </c>
      <c r="G184" s="2">
        <f t="shared" si="0"/>
        <v>60904.050660000001</v>
      </c>
      <c r="H184" s="2">
        <f t="shared" si="1"/>
        <v>0.67999999999301508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16706.169999999998</v>
      </c>
      <c r="D186" s="1">
        <f>'PR-RAS'!E190</f>
        <v>21932.57</v>
      </c>
      <c r="E186" s="1">
        <v>0</v>
      </c>
      <c r="F186" s="1">
        <v>0</v>
      </c>
      <c r="G186" s="2">
        <f t="shared" si="0"/>
        <v>11205.692349999999</v>
      </c>
      <c r="H186" s="2">
        <f t="shared" si="1"/>
        <v>0.59999999999854481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46621.42</v>
      </c>
      <c r="D187" s="1">
        <f>'PR-RAS'!E191</f>
        <v>26506.03</v>
      </c>
      <c r="E187" s="1">
        <v>0</v>
      </c>
      <c r="F187" s="1">
        <v>0</v>
      </c>
      <c r="G187" s="2">
        <f t="shared" si="0"/>
        <v>18531.827279999998</v>
      </c>
      <c r="H187" s="2">
        <f t="shared" si="1"/>
        <v>0.44999999999708962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9252.26</v>
      </c>
      <c r="D188" s="1">
        <f>'PR-RAS'!E192</f>
        <v>7976.28</v>
      </c>
      <c r="E188" s="1">
        <v>0</v>
      </c>
      <c r="F188" s="1">
        <v>0</v>
      </c>
      <c r="G188" s="2">
        <f t="shared" si="0"/>
        <v>4713.30134</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2017.5</v>
      </c>
      <c r="D189" s="1">
        <f>'PR-RAS'!E193</f>
        <v>2317.33</v>
      </c>
      <c r="E189" s="1">
        <v>0</v>
      </c>
      <c r="F189" s="1">
        <v>0</v>
      </c>
      <c r="G189" s="2">
        <f t="shared" si="0"/>
        <v>1250.60608</v>
      </c>
      <c r="H189" s="2">
        <f t="shared" si="1"/>
        <v>0.82999999999992724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25770.99</v>
      </c>
      <c r="D191" s="1">
        <f>'PR-RAS'!E195</f>
        <v>57488.13</v>
      </c>
      <c r="E191" s="1">
        <v>0</v>
      </c>
      <c r="F191" s="1">
        <v>0</v>
      </c>
      <c r="G191" s="2">
        <f t="shared" si="0"/>
        <v>26741.977500000001</v>
      </c>
      <c r="H191" s="2">
        <f t="shared" si="1"/>
        <v>0.13999999999577994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9727.0899999999983</v>
      </c>
      <c r="D192" s="1">
        <f>'PR-RAS'!E196</f>
        <v>13473.41</v>
      </c>
      <c r="E192" s="1">
        <v>0</v>
      </c>
      <c r="F192" s="1">
        <v>0</v>
      </c>
      <c r="G192" s="2">
        <f t="shared" si="0"/>
        <v>7004.716809999999</v>
      </c>
      <c r="H192" s="2">
        <f t="shared" si="1"/>
        <v>0.49999999999818101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9727.0899999999983</v>
      </c>
      <c r="D206" s="1">
        <f>'PR-RAS'!E210</f>
        <v>13473.41</v>
      </c>
      <c r="E206" s="1">
        <v>0</v>
      </c>
      <c r="F206" s="1">
        <v>0</v>
      </c>
      <c r="G206" s="2">
        <f t="shared" si="0"/>
        <v>7518.1515499999987</v>
      </c>
      <c r="H206" s="2">
        <f t="shared" si="1"/>
        <v>0.49999999999818101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9643.89</v>
      </c>
      <c r="D207" s="1">
        <f>'PR-RAS'!E211</f>
        <v>12820.09</v>
      </c>
      <c r="E207" s="1">
        <v>0</v>
      </c>
      <c r="F207" s="1">
        <v>0</v>
      </c>
      <c r="G207" s="2">
        <f t="shared" si="0"/>
        <v>7268.5184199999994</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67.650000000000006</v>
      </c>
      <c r="D208" s="1">
        <f>'PR-RAS'!E212</f>
        <v>563.55999999999995</v>
      </c>
      <c r="E208" s="1">
        <v>0</v>
      </c>
      <c r="F208" s="1">
        <v>0</v>
      </c>
      <c r="G208" s="2">
        <f t="shared" si="0"/>
        <v>247.31738999999999</v>
      </c>
      <c r="H208" s="2">
        <f t="shared" si="1"/>
        <v>0.79000000000004889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15.55</v>
      </c>
      <c r="D209" s="1">
        <f>'PR-RAS'!E213</f>
        <v>89.76</v>
      </c>
      <c r="E209" s="1">
        <v>0</v>
      </c>
      <c r="F209" s="1">
        <v>0</v>
      </c>
      <c r="G209" s="2">
        <f t="shared" si="0"/>
        <v>40.574560000000005</v>
      </c>
      <c r="H209" s="2">
        <f t="shared" si="1"/>
        <v>0.68999999999999417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930</v>
      </c>
      <c r="D211" s="1">
        <f>'PR-RAS'!E215</f>
        <v>0</v>
      </c>
      <c r="E211" s="1">
        <v>0</v>
      </c>
      <c r="F211" s="1">
        <v>0</v>
      </c>
      <c r="G211" s="2">
        <f t="shared" si="0"/>
        <v>195.29999999999998</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930</v>
      </c>
      <c r="D219" s="1">
        <f>'PR-RAS'!E223</f>
        <v>0</v>
      </c>
      <c r="E219" s="1">
        <v>0</v>
      </c>
      <c r="F219" s="1">
        <v>0</v>
      </c>
      <c r="G219" s="2">
        <f t="shared" si="0"/>
        <v>202.74</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72217.2</v>
      </c>
      <c r="D220" s="1">
        <f>'PR-RAS'!E224</f>
        <v>51133.59</v>
      </c>
      <c r="E220" s="1">
        <v>0</v>
      </c>
      <c r="F220" s="1">
        <v>0</v>
      </c>
      <c r="G220" s="2">
        <f t="shared" si="0"/>
        <v>38212.07922</v>
      </c>
      <c r="H220" s="2">
        <f t="shared" si="1"/>
        <v>0.61000000000058208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19296</v>
      </c>
      <c r="D224" s="1">
        <f>'PR-RAS'!E228</f>
        <v>0</v>
      </c>
      <c r="E224" s="1">
        <v>0</v>
      </c>
      <c r="F224" s="1">
        <v>0</v>
      </c>
      <c r="G224" s="2">
        <f t="shared" si="0"/>
        <v>4303.0079999999998</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19296</v>
      </c>
      <c r="D225" s="1">
        <f>'PR-RAS'!E229</f>
        <v>0</v>
      </c>
      <c r="E225" s="1">
        <v>0</v>
      </c>
      <c r="F225" s="1">
        <v>0</v>
      </c>
      <c r="G225" s="2">
        <f t="shared" si="0"/>
        <v>4322.3040000000001</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52921.2</v>
      </c>
      <c r="D243" s="1">
        <f>'PR-RAS'!E247</f>
        <v>51133.59</v>
      </c>
      <c r="E243" s="1">
        <v>0</v>
      </c>
      <c r="F243" s="1">
        <v>0</v>
      </c>
      <c r="G243" s="2">
        <f t="shared" si="0"/>
        <v>37555.587959999997</v>
      </c>
      <c r="H243" s="2">
        <f t="shared" si="1"/>
        <v>0.61000000000058208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52921.2</v>
      </c>
      <c r="D244" s="1">
        <f>'PR-RAS'!E248</f>
        <v>51133.59</v>
      </c>
      <c r="E244" s="1">
        <v>0</v>
      </c>
      <c r="F244" s="1">
        <v>0</v>
      </c>
      <c r="G244" s="2">
        <f t="shared" si="0"/>
        <v>37710.776339999997</v>
      </c>
      <c r="H244" s="2">
        <f t="shared" si="1"/>
        <v>0.61000000000058208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511</v>
      </c>
      <c r="D248" s="1">
        <f>'PR-RAS'!E252</f>
        <v>810</v>
      </c>
      <c r="E248" s="1">
        <v>0</v>
      </c>
      <c r="F248" s="1">
        <v>0</v>
      </c>
      <c r="G248" s="2">
        <f t="shared" si="0"/>
        <v>526.35699999999997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511</v>
      </c>
      <c r="D255" s="1">
        <f>'PR-RAS'!E259</f>
        <v>810</v>
      </c>
      <c r="E255" s="1">
        <v>0</v>
      </c>
      <c r="F255" s="1">
        <v>0</v>
      </c>
      <c r="G255" s="2">
        <f t="shared" si="0"/>
        <v>541.274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511</v>
      </c>
      <c r="D256" s="1">
        <f>'PR-RAS'!E260</f>
        <v>810</v>
      </c>
      <c r="E256" s="1">
        <v>0</v>
      </c>
      <c r="F256" s="1">
        <v>0</v>
      </c>
      <c r="G256" s="2">
        <f t="shared" si="0"/>
        <v>543.40499999999997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1650</v>
      </c>
      <c r="D259" s="1">
        <f>'PR-RAS'!E263</f>
        <v>4082.39</v>
      </c>
      <c r="E259" s="1">
        <v>0</v>
      </c>
      <c r="F259" s="1">
        <v>0</v>
      </c>
      <c r="G259" s="2">
        <f t="shared" si="0"/>
        <v>2532.2132399999996</v>
      </c>
      <c r="H259" s="2">
        <f t="shared" si="1"/>
        <v>0.38999999999987267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1650</v>
      </c>
      <c r="D260" s="1">
        <f>'PR-RAS'!E264</f>
        <v>1280</v>
      </c>
      <c r="E260" s="1">
        <v>0</v>
      </c>
      <c r="F260" s="1">
        <v>0</v>
      </c>
      <c r="G260" s="2">
        <f t="shared" si="0"/>
        <v>1090.3900000000001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1650</v>
      </c>
      <c r="D261" s="1">
        <f>'PR-RAS'!E265</f>
        <v>650</v>
      </c>
      <c r="E261" s="1">
        <v>0</v>
      </c>
      <c r="F261" s="1">
        <v>0</v>
      </c>
      <c r="G261" s="2">
        <f t="shared" si="0"/>
        <v>767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630</v>
      </c>
      <c r="E262" s="1">
        <v>0</v>
      </c>
      <c r="F262" s="1">
        <v>0</v>
      </c>
      <c r="G262" s="2">
        <f t="shared" si="0"/>
        <v>328.86</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2802.39</v>
      </c>
      <c r="E264" s="1">
        <v>0</v>
      </c>
      <c r="F264" s="1">
        <v>0</v>
      </c>
      <c r="G264" s="2">
        <f t="shared" si="0"/>
        <v>1474.0571399999999</v>
      </c>
      <c r="H264" s="2">
        <f t="shared" si="1"/>
        <v>0.38999999999987267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712.5</v>
      </c>
      <c r="E266" s="1">
        <v>0</v>
      </c>
      <c r="F266" s="1">
        <v>0</v>
      </c>
      <c r="G266" s="2">
        <f t="shared" si="8"/>
        <v>377.625</v>
      </c>
      <c r="H266" s="2">
        <f t="shared" si="9"/>
        <v>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2089.89</v>
      </c>
      <c r="E267" s="1">
        <v>0</v>
      </c>
      <c r="F267" s="1">
        <v>0</v>
      </c>
      <c r="G267" s="2">
        <f t="shared" si="8"/>
        <v>1111.8214800000001</v>
      </c>
      <c r="H267" s="2">
        <f t="shared" si="9"/>
        <v>0.11000000000012733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5287614.99</v>
      </c>
      <c r="D285" s="1">
        <f>'PR-RAS'!E289</f>
        <v>5347583.71</v>
      </c>
      <c r="E285" s="1">
        <v>0</v>
      </c>
      <c r="F285" s="1">
        <v>0</v>
      </c>
      <c r="G285" s="2">
        <f t="shared" si="8"/>
        <v>4539110.2044399995</v>
      </c>
      <c r="H285" s="2">
        <f t="shared" si="9"/>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153845.33999999985</v>
      </c>
      <c r="D286" s="1">
        <f>'PR-RAS'!E290</f>
        <v>137284.40000000037</v>
      </c>
      <c r="E286" s="1">
        <v>0</v>
      </c>
      <c r="F286" s="1">
        <v>0</v>
      </c>
      <c r="G286" s="2">
        <f t="shared" si="8"/>
        <v>122098.02990000015</v>
      </c>
      <c r="H286" s="2">
        <f t="shared" si="9"/>
        <v>0.74000000022351742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150499.48000000001</v>
      </c>
      <c r="D288" s="1">
        <f>'PR-RAS'!E292</f>
        <v>289929.96999999997</v>
      </c>
      <c r="E288" s="1">
        <v>0</v>
      </c>
      <c r="F288" s="1">
        <v>0</v>
      </c>
      <c r="G288" s="2">
        <f t="shared" si="8"/>
        <v>209613.15353999997</v>
      </c>
      <c r="H288" s="2">
        <f t="shared" si="9"/>
        <v>0.51000000003841706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719259.69</v>
      </c>
      <c r="D291" s="1">
        <f>'PR-RAS'!E295</f>
        <v>614908.31000000006</v>
      </c>
      <c r="E291" s="1">
        <v>0</v>
      </c>
      <c r="F291" s="1">
        <v>0</v>
      </c>
      <c r="G291" s="2">
        <f t="shared" si="8"/>
        <v>565232.12989999994</v>
      </c>
      <c r="H291" s="2">
        <f t="shared" si="9"/>
        <v>0.62000000011175871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1000</v>
      </c>
      <c r="D293" s="1">
        <f>'PR-RAS'!E298</f>
        <v>6318.14</v>
      </c>
      <c r="E293" s="1">
        <v>0</v>
      </c>
      <c r="F293" s="1">
        <v>0</v>
      </c>
      <c r="G293" s="2">
        <f t="shared" si="8"/>
        <v>3981.79376</v>
      </c>
      <c r="H293" s="2">
        <f t="shared" si="9"/>
        <v>0.14000000000032742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1000</v>
      </c>
      <c r="D306" s="1">
        <f>'PR-RAS'!E311</f>
        <v>6318.14</v>
      </c>
      <c r="E306" s="1">
        <v>0</v>
      </c>
      <c r="F306" s="1">
        <v>0</v>
      </c>
      <c r="G306" s="2">
        <f t="shared" si="8"/>
        <v>4159.0654000000004</v>
      </c>
      <c r="H306" s="2">
        <f t="shared" si="9"/>
        <v>0.14000000000032742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1000</v>
      </c>
      <c r="D312" s="1">
        <f>'PR-RAS'!E317</f>
        <v>6318.14</v>
      </c>
      <c r="E312" s="1">
        <v>0</v>
      </c>
      <c r="F312" s="1">
        <v>0</v>
      </c>
      <c r="G312" s="2">
        <f t="shared" si="8"/>
        <v>4240.8830800000005</v>
      </c>
      <c r="H312" s="2">
        <f t="shared" si="9"/>
        <v>0.14000000000032742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1000</v>
      </c>
      <c r="D313" s="1">
        <f>'PR-RAS'!E318</f>
        <v>6318.14</v>
      </c>
      <c r="E313" s="1">
        <v>0</v>
      </c>
      <c r="F313" s="1">
        <v>0</v>
      </c>
      <c r="G313" s="2">
        <f t="shared" si="8"/>
        <v>4254.5193600000002</v>
      </c>
      <c r="H313" s="2">
        <f t="shared" si="9"/>
        <v>0.14000000000032742</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132359.98000000001</v>
      </c>
      <c r="D345" s="1">
        <f>'PR-RAS'!E350</f>
        <v>24766.080000000002</v>
      </c>
      <c r="E345" s="1">
        <v>0</v>
      </c>
      <c r="F345" s="1">
        <v>0</v>
      </c>
      <c r="G345" s="2">
        <f t="shared" si="8"/>
        <v>62570.896159999997</v>
      </c>
      <c r="H345" s="2">
        <f t="shared" si="9"/>
        <v>9.9999999991268851E-2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132359.98000000001</v>
      </c>
      <c r="D358" s="1">
        <f>'PR-RAS'!E363</f>
        <v>24766.080000000002</v>
      </c>
      <c r="E358" s="1">
        <v>0</v>
      </c>
      <c r="F358" s="1">
        <v>0</v>
      </c>
      <c r="G358" s="2">
        <f t="shared" si="8"/>
        <v>64935.493979999999</v>
      </c>
      <c r="H358" s="2">
        <f t="shared" si="9"/>
        <v>9.9999999991268851E-2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123143.45</v>
      </c>
      <c r="D364" s="1">
        <f>'PR-RAS'!E369</f>
        <v>15485.72</v>
      </c>
      <c r="E364" s="1">
        <v>0</v>
      </c>
      <c r="F364" s="1">
        <v>0</v>
      </c>
      <c r="G364" s="2">
        <f t="shared" si="8"/>
        <v>55943.705069999996</v>
      </c>
      <c r="H364" s="2">
        <f t="shared" si="9"/>
        <v>0.72999999999774445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100001.71</v>
      </c>
      <c r="D365" s="1">
        <f>'PR-RAS'!E370</f>
        <v>10164.43</v>
      </c>
      <c r="E365" s="1">
        <v>0</v>
      </c>
      <c r="F365" s="1">
        <v>0</v>
      </c>
      <c r="G365" s="2">
        <f t="shared" si="8"/>
        <v>43800.32748</v>
      </c>
      <c r="H365" s="2">
        <f t="shared" si="9"/>
        <v>0.7199999999938882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4965.7299999999996</v>
      </c>
      <c r="D366" s="1">
        <f>'PR-RAS'!E371</f>
        <v>305.45999999999998</v>
      </c>
      <c r="E366" s="1">
        <v>0</v>
      </c>
      <c r="F366" s="1">
        <v>0</v>
      </c>
      <c r="G366" s="2">
        <f t="shared" si="8"/>
        <v>2035.4772499999999</v>
      </c>
      <c r="H366" s="2">
        <f t="shared" si="9"/>
        <v>0.73000000000041609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18176.009999999998</v>
      </c>
      <c r="D371" s="1">
        <f>'PR-RAS'!E376</f>
        <v>5015.83</v>
      </c>
      <c r="E371" s="1">
        <v>0</v>
      </c>
      <c r="F371" s="1">
        <v>0</v>
      </c>
      <c r="G371" s="2">
        <f t="shared" si="8"/>
        <v>10436.837899999999</v>
      </c>
      <c r="H371" s="2">
        <f t="shared" si="9"/>
        <v>0.17999999999847205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9216.5300000000007</v>
      </c>
      <c r="D378" s="1">
        <f>'PR-RAS'!E383</f>
        <v>9280.36</v>
      </c>
      <c r="E378" s="1">
        <v>0</v>
      </c>
      <c r="F378" s="1">
        <v>0</v>
      </c>
      <c r="G378" s="2">
        <f t="shared" si="8"/>
        <v>10472.02325</v>
      </c>
      <c r="H378" s="2">
        <f t="shared" si="9"/>
        <v>0.82999999999992724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9216.5300000000007</v>
      </c>
      <c r="D379" s="1">
        <f>'PR-RAS'!E384</f>
        <v>9280.36</v>
      </c>
      <c r="E379" s="1">
        <v>0</v>
      </c>
      <c r="F379" s="1">
        <v>0</v>
      </c>
      <c r="G379" s="2">
        <f t="shared" si="8"/>
        <v>10499.800499999999</v>
      </c>
      <c r="H379" s="2">
        <f t="shared" si="9"/>
        <v>0.82999999999992724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131359.98000000001</v>
      </c>
      <c r="D403" s="1">
        <f>'PR-RAS'!E408</f>
        <v>18447.940000000002</v>
      </c>
      <c r="E403" s="1">
        <v>0</v>
      </c>
      <c r="F403" s="1">
        <v>0</v>
      </c>
      <c r="G403" s="2">
        <f t="shared" si="8"/>
        <v>67638.855720000007</v>
      </c>
      <c r="H403" s="2">
        <f t="shared" si="9"/>
        <v>7.9999999987194315E-2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115709.97</v>
      </c>
      <c r="E405" s="1">
        <v>0</v>
      </c>
      <c r="F405" s="1">
        <v>0</v>
      </c>
      <c r="G405" s="2">
        <f t="shared" si="8"/>
        <v>93493.655760000009</v>
      </c>
      <c r="H405" s="2">
        <f t="shared" si="9"/>
        <v>2.9999999998835847E-2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5442460.3300000001</v>
      </c>
      <c r="D407" s="1">
        <f>'PR-RAS'!E412</f>
        <v>5491186.25</v>
      </c>
      <c r="E407" s="1">
        <v>0</v>
      </c>
      <c r="F407" s="1">
        <v>0</v>
      </c>
      <c r="G407" s="2">
        <f t="shared" si="8"/>
        <v>6668482.1289800005</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5419974.9700000007</v>
      </c>
      <c r="D408" s="1">
        <f>'PR-RAS'!E413</f>
        <v>5372349.79</v>
      </c>
      <c r="E408" s="1">
        <v>0</v>
      </c>
      <c r="F408" s="1">
        <v>0</v>
      </c>
      <c r="G408" s="2">
        <f t="shared" si="8"/>
        <v>6579022.5418499997</v>
      </c>
      <c r="H408" s="2">
        <f t="shared" si="9"/>
        <v>0.23999999929219484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22485.359999999404</v>
      </c>
      <c r="D409" s="1">
        <f>'PR-RAS'!E414</f>
        <v>118836.45999999996</v>
      </c>
      <c r="E409" s="1">
        <v>0</v>
      </c>
      <c r="F409" s="1">
        <v>0</v>
      </c>
      <c r="G409" s="2">
        <f t="shared" si="8"/>
        <v>106144.57823999973</v>
      </c>
      <c r="H409" s="2">
        <f t="shared" si="9"/>
        <v>0.81999999936670065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150499.48000000001</v>
      </c>
      <c r="D411" s="1">
        <f>'PR-RAS'!E416</f>
        <v>174219.99999999997</v>
      </c>
      <c r="E411" s="1">
        <v>0</v>
      </c>
      <c r="F411" s="1">
        <v>0</v>
      </c>
      <c r="G411" s="2">
        <f t="shared" si="8"/>
        <v>204565.18679999997</v>
      </c>
      <c r="H411" s="2">
        <f t="shared" si="9"/>
        <v>0.48000000003958121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5442460.3300000001</v>
      </c>
      <c r="D633" s="1">
        <f>'PR-RAS'!E639</f>
        <v>5491186.25</v>
      </c>
      <c r="E633" s="1">
        <v>0</v>
      </c>
      <c r="F633" s="1">
        <v>0</v>
      </c>
      <c r="G633" s="2">
        <f t="shared" si="10"/>
        <v>10380494.34856</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5419974.9700000007</v>
      </c>
      <c r="D634" s="1">
        <f>'PR-RAS'!E640</f>
        <v>5372349.79</v>
      </c>
      <c r="E634" s="1">
        <v>0</v>
      </c>
      <c r="F634" s="1">
        <v>0</v>
      </c>
      <c r="G634" s="2">
        <f t="shared" si="10"/>
        <v>10232238.990150001</v>
      </c>
      <c r="H634" s="2">
        <f t="shared" si="11"/>
        <v>0.23999999929219484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22485.359999999404</v>
      </c>
      <c r="D635" s="1">
        <f>'PR-RAS'!E641</f>
        <v>118836.45999999996</v>
      </c>
      <c r="E635" s="1">
        <v>0</v>
      </c>
      <c r="F635" s="1">
        <v>0</v>
      </c>
      <c r="G635" s="2">
        <f t="shared" si="10"/>
        <v>164940.34951999958</v>
      </c>
      <c r="H635" s="2">
        <f t="shared" si="11"/>
        <v>0.81999999936670065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150499.48000000001</v>
      </c>
      <c r="D637" s="1">
        <f>'PR-RAS'!E643</f>
        <v>174219.99999999997</v>
      </c>
      <c r="E637" s="1">
        <v>0</v>
      </c>
      <c r="F637" s="1">
        <v>0</v>
      </c>
      <c r="G637" s="2">
        <f t="shared" si="10"/>
        <v>317325.50928</v>
      </c>
      <c r="H637" s="2">
        <f t="shared" si="11"/>
        <v>0.48000000003958121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172984.83999999941</v>
      </c>
      <c r="D639" s="1">
        <f>'PR-RAS'!E645</f>
        <v>293056.45999999996</v>
      </c>
      <c r="E639" s="1">
        <v>0</v>
      </c>
      <c r="F639" s="1">
        <v>0</v>
      </c>
      <c r="G639" s="2">
        <f t="shared" si="10"/>
        <v>484304.37087999959</v>
      </c>
      <c r="H639" s="2">
        <f t="shared" si="11"/>
        <v>0.62000000054831617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287498.65999999997</v>
      </c>
      <c r="D641" s="1">
        <f>'PR-RAS'!E647</f>
        <v>322525.94</v>
      </c>
      <c r="E641" s="1">
        <v>0</v>
      </c>
      <c r="F641" s="1">
        <v>0</v>
      </c>
      <c r="G641" s="2">
        <f t="shared" si="10"/>
        <v>596832.3456</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1737453.29</v>
      </c>
      <c r="D642" s="1">
        <f>'PR-RAS'!E649</f>
        <v>1515292.04</v>
      </c>
      <c r="E642" s="1">
        <v>0</v>
      </c>
      <c r="F642" s="1">
        <v>0</v>
      </c>
      <c r="G642" s="2">
        <f t="shared" si="10"/>
        <v>3056311.9541700003</v>
      </c>
      <c r="H642" s="2">
        <f t="shared" si="11"/>
        <v>0.33000000007450581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7418812.2999999998</v>
      </c>
      <c r="D643" s="1">
        <f>'PR-RAS'!E650</f>
        <v>8360475.4000000004</v>
      </c>
      <c r="E643" s="1">
        <v>0</v>
      </c>
      <c r="F643" s="1">
        <v>0</v>
      </c>
      <c r="G643" s="2">
        <f t="shared" si="10"/>
        <v>15497727.910200002</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7640787.71</v>
      </c>
      <c r="D644" s="1">
        <f>'PR-RAS'!E651</f>
        <v>7926024.9000000004</v>
      </c>
      <c r="E644" s="1">
        <v>0</v>
      </c>
      <c r="F644" s="1">
        <v>0</v>
      </c>
      <c r="G644" s="2">
        <f t="shared" si="10"/>
        <v>15105894.518930001</v>
      </c>
      <c r="H644" s="2">
        <f t="shared" si="11"/>
        <v>0.38999999966472387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1515477.88</v>
      </c>
      <c r="D645" s="1">
        <f>'PR-RAS'!E652</f>
        <v>1949742.540000001</v>
      </c>
      <c r="E645" s="1">
        <v>0</v>
      </c>
      <c r="F645" s="1">
        <v>0</v>
      </c>
      <c r="G645" s="2">
        <f t="shared" si="10"/>
        <v>3487236.1462400011</v>
      </c>
      <c r="H645" s="2">
        <f t="shared" si="11"/>
        <v>0.57999999914318323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v>
      </c>
      <c r="D647" s="1">
        <f>'PR-RAS'!E654</f>
        <v>95</v>
      </c>
      <c r="E647" s="1">
        <v>0</v>
      </c>
      <c r="F647" s="1">
        <v>0</v>
      </c>
      <c r="G647" s="2">
        <f t="shared" si="10"/>
        <v>184.756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v>
      </c>
      <c r="D649" s="1">
        <f>'PR-RAS'!E656</f>
        <v>92</v>
      </c>
      <c r="E649" s="1">
        <v>0</v>
      </c>
      <c r="F649" s="1">
        <v>0</v>
      </c>
      <c r="G649" s="2">
        <f t="shared" si="10"/>
        <v>180.14400000000001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150</v>
      </c>
      <c r="D669" s="1">
        <f>'PR-RAS'!E676</f>
        <v>0</v>
      </c>
      <c r="E669" s="1">
        <v>0</v>
      </c>
      <c r="F669" s="1">
        <v>0</v>
      </c>
      <c r="G669" s="2">
        <f t="shared" si="10"/>
        <v>100.2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67073.919999999998</v>
      </c>
      <c r="D689" s="1">
        <f>'PR-RAS'!E696</f>
        <v>37794.01</v>
      </c>
      <c r="E689" s="1">
        <v>0</v>
      </c>
      <c r="F689" s="1">
        <v>0</v>
      </c>
      <c r="G689" s="2">
        <f t="shared" si="10"/>
        <v>98151.414720000001</v>
      </c>
      <c r="H689" s="2">
        <f t="shared" si="11"/>
        <v>9.0000000003783498E-2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1280477.9099999999</v>
      </c>
      <c r="D703" s="1">
        <f>'PR-RAS'!E710</f>
        <v>865215.63</v>
      </c>
      <c r="E703" s="1">
        <v>0</v>
      </c>
      <c r="F703" s="1">
        <v>0</v>
      </c>
      <c r="G703" s="2">
        <f t="shared" si="10"/>
        <v>2113658.23734</v>
      </c>
      <c r="H703" s="2">
        <f t="shared" si="11"/>
        <v>0.46000000007916242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2675.88</v>
      </c>
      <c r="D705" s="1">
        <f>'PR-RAS'!E712</f>
        <v>0</v>
      </c>
      <c r="E705" s="1">
        <v>0</v>
      </c>
      <c r="F705" s="1">
        <v>0</v>
      </c>
      <c r="G705" s="2">
        <f t="shared" si="10"/>
        <v>1883.81952</v>
      </c>
      <c r="H705" s="2">
        <f t="shared" si="11"/>
        <v>0.11999999999989086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4430.9399999999996</v>
      </c>
      <c r="D709" s="1">
        <f>'PR-RAS'!E716</f>
        <v>6983.16</v>
      </c>
      <c r="E709" s="1">
        <v>0</v>
      </c>
      <c r="F709" s="1">
        <v>0</v>
      </c>
      <c r="G709" s="2">
        <f t="shared" si="10"/>
        <v>13025.260079999998</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1865.8</v>
      </c>
      <c r="D710" s="1">
        <f>'PR-RAS'!E717</f>
        <v>882.88</v>
      </c>
      <c r="E710" s="1">
        <v>0</v>
      </c>
      <c r="F710" s="1">
        <v>0</v>
      </c>
      <c r="G710" s="2">
        <f t="shared" si="10"/>
        <v>2574.7760399999997</v>
      </c>
      <c r="H710" s="2">
        <f t="shared" si="11"/>
        <v>0.32000000000005002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65530.559999999998</v>
      </c>
      <c r="E711" s="1">
        <v>0</v>
      </c>
      <c r="F711" s="1">
        <v>0</v>
      </c>
      <c r="G711" s="2">
        <f t="shared" si="10"/>
        <v>93053.395199999999</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11611.63</v>
      </c>
      <c r="D713" s="1">
        <f>'PR-RAS'!E720</f>
        <v>9685.74</v>
      </c>
      <c r="E713" s="1">
        <v>0</v>
      </c>
      <c r="F713" s="1">
        <v>0</v>
      </c>
      <c r="G713" s="2">
        <f t="shared" si="10"/>
        <v>22059.974320000001</v>
      </c>
      <c r="H713" s="2">
        <f t="shared" si="11"/>
        <v>0.63000000000101863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140095.26</v>
      </c>
      <c r="D714" s="1">
        <f>'PR-RAS'!E721</f>
        <v>57443.17</v>
      </c>
      <c r="E714" s="1">
        <v>0</v>
      </c>
      <c r="F714" s="1">
        <v>0</v>
      </c>
      <c r="G714" s="2">
        <f t="shared" si="10"/>
        <v>181801.88079999998</v>
      </c>
      <c r="H714" s="2">
        <f t="shared" si="11"/>
        <v>0.430000000007567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48296.7</v>
      </c>
      <c r="D715" s="1">
        <f>'PR-RAS'!E722</f>
        <v>24889.47</v>
      </c>
      <c r="E715" s="1">
        <v>0</v>
      </c>
      <c r="F715" s="1">
        <v>0</v>
      </c>
      <c r="G715" s="2">
        <f t="shared" si="10"/>
        <v>70026.006959999999</v>
      </c>
      <c r="H715" s="2">
        <f t="shared" si="11"/>
        <v>0.77000000000407454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12361.95</v>
      </c>
      <c r="D716" s="1">
        <f>'PR-RAS'!E723</f>
        <v>9064.4599999999991</v>
      </c>
      <c r="E716" s="1">
        <v>0</v>
      </c>
      <c r="F716" s="1">
        <v>0</v>
      </c>
      <c r="G716" s="2">
        <f t="shared" si="10"/>
        <v>21800.972049999997</v>
      </c>
      <c r="H716" s="2">
        <f t="shared" si="11"/>
        <v>0.50999999999839929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3141.27</v>
      </c>
      <c r="D719" s="1">
        <f>'PR-RAS'!E726</f>
        <v>4101.0600000000004</v>
      </c>
      <c r="E719" s="1">
        <v>0</v>
      </c>
      <c r="F719" s="1">
        <v>0</v>
      </c>
      <c r="G719" s="2">
        <f t="shared" si="10"/>
        <v>8144.5540200000005</v>
      </c>
      <c r="H719" s="2">
        <f t="shared" si="11"/>
        <v>0.33000000000038199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511</v>
      </c>
      <c r="D812" s="1">
        <f>'PR-RAS'!E819</f>
        <v>810</v>
      </c>
      <c r="E812" s="1">
        <v>0</v>
      </c>
      <c r="F812" s="1">
        <v>0</v>
      </c>
      <c r="G812" s="2">
        <f t="shared" si="18"/>
        <v>1728.2410000000002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4947840.9399999995</v>
      </c>
      <c r="D984" s="6">
        <f>BILANCA!E6</f>
        <v>5047646.3800000008</v>
      </c>
      <c r="E984" s="6">
        <v>0</v>
      </c>
      <c r="F984" s="6">
        <v>0</v>
      </c>
      <c r="G984" s="7">
        <f t="shared" ref="G984:G1241" si="22">B984/1000*C984+B984/500*D984</f>
        <v>15043.133700000002</v>
      </c>
      <c r="H984" s="7">
        <f t="shared" si="19"/>
        <v>0.44000000134110451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2923787.3699999996</v>
      </c>
      <c r="D985" s="1">
        <f>BILANCA!E7</f>
        <v>2725525.58</v>
      </c>
      <c r="E985" s="1">
        <v>0</v>
      </c>
      <c r="F985" s="1">
        <v>0</v>
      </c>
      <c r="G985" s="2">
        <f t="shared" si="22"/>
        <v>16749.677059999998</v>
      </c>
      <c r="H985" s="2">
        <f t="shared" si="19"/>
        <v>0.78999999957159162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119354.15000000002</v>
      </c>
      <c r="D986" s="1">
        <f>BILANCA!E8</f>
        <v>0</v>
      </c>
      <c r="E986" s="1">
        <v>0</v>
      </c>
      <c r="F986" s="1">
        <v>0</v>
      </c>
      <c r="G986" s="2">
        <f t="shared" si="22"/>
        <v>358.06245000000007</v>
      </c>
      <c r="H986" s="2">
        <f t="shared" si="19"/>
        <v>0.15000000002328306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437731.59</v>
      </c>
      <c r="D988" s="1">
        <f>BILANCA!E10</f>
        <v>31773.91</v>
      </c>
      <c r="E988" s="1">
        <v>0</v>
      </c>
      <c r="F988" s="1">
        <v>0</v>
      </c>
      <c r="G988" s="2">
        <f t="shared" si="22"/>
        <v>2506.3970500000005</v>
      </c>
      <c r="H988" s="2">
        <f t="shared" si="19"/>
        <v>0.49999999997453415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318377.44</v>
      </c>
      <c r="D989" s="1">
        <f>BILANCA!E11</f>
        <v>31773.91</v>
      </c>
      <c r="E989" s="1">
        <v>0</v>
      </c>
      <c r="F989" s="1">
        <v>0</v>
      </c>
      <c r="G989" s="2">
        <f t="shared" si="22"/>
        <v>2291.5515599999999</v>
      </c>
      <c r="H989" s="2">
        <f t="shared" si="19"/>
        <v>0.53000000000247383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2775137.21</v>
      </c>
      <c r="D990" s="1">
        <f>BILANCA!E12</f>
        <v>2686614.17</v>
      </c>
      <c r="E990" s="1">
        <v>0</v>
      </c>
      <c r="F990" s="1">
        <v>0</v>
      </c>
      <c r="G990" s="2">
        <f t="shared" si="22"/>
        <v>57038.558850000001</v>
      </c>
      <c r="H990" s="2">
        <f t="shared" si="19"/>
        <v>0.37999999988824129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2369662.25</v>
      </c>
      <c r="D991" s="1">
        <f>BILANCA!E13</f>
        <v>2338896.5299999998</v>
      </c>
      <c r="E991" s="1">
        <v>0</v>
      </c>
      <c r="F991" s="1">
        <v>0</v>
      </c>
      <c r="G991" s="2">
        <f t="shared" si="22"/>
        <v>56379.642479999995</v>
      </c>
      <c r="H991" s="2">
        <f t="shared" si="19"/>
        <v>0.72000000020489097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2461255.25</v>
      </c>
      <c r="D993" s="1">
        <f>BILANCA!E15</f>
        <v>2461255.25</v>
      </c>
      <c r="E993" s="1">
        <v>0</v>
      </c>
      <c r="F993" s="1">
        <v>0</v>
      </c>
      <c r="G993" s="2">
        <f t="shared" si="22"/>
        <v>73837.657500000001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91593</v>
      </c>
      <c r="D996" s="1">
        <f>BILANCA!E18</f>
        <v>122358.72</v>
      </c>
      <c r="E996" s="1">
        <v>0</v>
      </c>
      <c r="F996" s="1">
        <v>0</v>
      </c>
      <c r="G996" s="2">
        <f t="shared" si="22"/>
        <v>4372.0357199999999</v>
      </c>
      <c r="H996" s="2">
        <f t="shared" si="19"/>
        <v>0.27999999999883585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371368.58999999997</v>
      </c>
      <c r="D997" s="1">
        <f>BILANCA!E19</f>
        <v>192854.93999999994</v>
      </c>
      <c r="E997" s="1">
        <v>0</v>
      </c>
      <c r="F997" s="1">
        <v>0</v>
      </c>
      <c r="G997" s="2">
        <f t="shared" si="22"/>
        <v>10599.098579999998</v>
      </c>
      <c r="H997" s="2">
        <f t="shared" si="19"/>
        <v>0.47000000008847564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882191.95</v>
      </c>
      <c r="D998" s="1">
        <f>BILANCA!E20</f>
        <v>806168.73</v>
      </c>
      <c r="E998" s="1">
        <v>0</v>
      </c>
      <c r="F998" s="1">
        <v>0</v>
      </c>
      <c r="G998" s="2">
        <f t="shared" si="22"/>
        <v>37417.941149999999</v>
      </c>
      <c r="H998" s="2">
        <f t="shared" si="19"/>
        <v>0.32000000006519258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39282.54</v>
      </c>
      <c r="D999" s="1">
        <f>BILANCA!E21</f>
        <v>39588</v>
      </c>
      <c r="E999" s="1">
        <v>0</v>
      </c>
      <c r="F999" s="1">
        <v>0</v>
      </c>
      <c r="G999" s="2">
        <f t="shared" si="22"/>
        <v>1895.33664</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11095.63</v>
      </c>
      <c r="D1000" s="1">
        <f>BILANCA!E22</f>
        <v>11095.63</v>
      </c>
      <c r="E1000" s="1">
        <v>0</v>
      </c>
      <c r="F1000" s="1">
        <v>0</v>
      </c>
      <c r="G1000" s="2">
        <f t="shared" si="22"/>
        <v>565.87712999999997</v>
      </c>
      <c r="H1000" s="2">
        <f t="shared" si="19"/>
        <v>0.74000000000160071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1283.69</v>
      </c>
      <c r="D1003" s="1">
        <f>BILANCA!E25</f>
        <v>1283.69</v>
      </c>
      <c r="E1003" s="1">
        <v>0</v>
      </c>
      <c r="F1003" s="1">
        <v>0</v>
      </c>
      <c r="G1003" s="2">
        <f t="shared" si="22"/>
        <v>77.0214</v>
      </c>
      <c r="H1003" s="2">
        <f t="shared" si="19"/>
        <v>0.61999999999989086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299374.64</v>
      </c>
      <c r="D1004" s="1">
        <f>BILANCA!E26</f>
        <v>306345.95</v>
      </c>
      <c r="E1004" s="1">
        <v>0</v>
      </c>
      <c r="F1004" s="1">
        <v>0</v>
      </c>
      <c r="G1004" s="2">
        <f t="shared" si="22"/>
        <v>19153.397340000003</v>
      </c>
      <c r="H1004" s="2">
        <f t="shared" si="19"/>
        <v>0.40999999997438863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861859.86</v>
      </c>
      <c r="D1006" s="1">
        <f>BILANCA!E28</f>
        <v>971627.06</v>
      </c>
      <c r="E1006" s="1">
        <v>0</v>
      </c>
      <c r="F1006" s="1">
        <v>0</v>
      </c>
      <c r="G1006" s="2">
        <f t="shared" si="22"/>
        <v>64517.62154</v>
      </c>
      <c r="H1006" s="2">
        <f t="shared" si="19"/>
        <v>0.20000000006984919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11401.27</v>
      </c>
      <c r="D1008" s="1">
        <f>BILANCA!E30</f>
        <v>11401.27</v>
      </c>
      <c r="E1008" s="1">
        <v>0</v>
      </c>
      <c r="F1008" s="1">
        <v>0</v>
      </c>
      <c r="G1008" s="2">
        <f t="shared" si="22"/>
        <v>855.09525000000008</v>
      </c>
      <c r="H1008" s="2">
        <f t="shared" si="19"/>
        <v>0.54000000000087311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11401.27</v>
      </c>
      <c r="D1012" s="1">
        <f>BILANCA!E34</f>
        <v>11401.27</v>
      </c>
      <c r="E1012" s="1">
        <v>0</v>
      </c>
      <c r="F1012" s="1">
        <v>0</v>
      </c>
      <c r="G1012" s="2">
        <f t="shared" si="22"/>
        <v>991.9104900000001</v>
      </c>
      <c r="H1012" s="2">
        <f t="shared" si="19"/>
        <v>0.54000000000087311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34106.369999999995</v>
      </c>
      <c r="D1013" s="1">
        <f>BILANCA!E35</f>
        <v>52403.75</v>
      </c>
      <c r="E1013" s="1">
        <v>0</v>
      </c>
      <c r="F1013" s="1">
        <v>0</v>
      </c>
      <c r="G1013" s="2">
        <f t="shared" si="22"/>
        <v>4167.4160999999995</v>
      </c>
      <c r="H1013" s="2">
        <f t="shared" si="19"/>
        <v>0.61999999999534339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600408.31999999995</v>
      </c>
      <c r="D1014" s="1">
        <f>BILANCA!E36</f>
        <v>626692.38</v>
      </c>
      <c r="E1014" s="1">
        <v>0</v>
      </c>
      <c r="F1014" s="1">
        <v>0</v>
      </c>
      <c r="G1014" s="2">
        <f t="shared" si="22"/>
        <v>57467.585479999994</v>
      </c>
      <c r="H1014" s="2">
        <f t="shared" si="19"/>
        <v>0.69999999995343387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566301.94999999995</v>
      </c>
      <c r="D1018" s="1">
        <f>BILANCA!E40</f>
        <v>574288.63</v>
      </c>
      <c r="E1018" s="1">
        <v>0</v>
      </c>
      <c r="F1018" s="1">
        <v>0</v>
      </c>
      <c r="G1018" s="2">
        <f t="shared" si="22"/>
        <v>60020.772349999999</v>
      </c>
      <c r="H1018" s="2">
        <f t="shared" si="19"/>
        <v>0.42000000004190952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102458.95000000001</v>
      </c>
      <c r="E1023" s="1">
        <v>0</v>
      </c>
      <c r="F1023" s="1">
        <v>0</v>
      </c>
      <c r="G1023" s="2">
        <f t="shared" si="22"/>
        <v>8196.7160000000003</v>
      </c>
      <c r="H1023" s="2">
        <f t="shared" si="19"/>
        <v>4.9999999988358468E-2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61394.71</v>
      </c>
      <c r="D1025" s="1">
        <f>BILANCA!E47</f>
        <v>61394.71</v>
      </c>
      <c r="E1025" s="1">
        <v>0</v>
      </c>
      <c r="F1025" s="1">
        <v>0</v>
      </c>
      <c r="G1025" s="2">
        <f t="shared" si="22"/>
        <v>7735.7334599999995</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405957.68</v>
      </c>
      <c r="E1027" s="1">
        <v>0</v>
      </c>
      <c r="F1027" s="1">
        <v>0</v>
      </c>
      <c r="G1027" s="2">
        <f t="shared" si="22"/>
        <v>35724.275839999995</v>
      </c>
      <c r="H1027" s="2">
        <f t="shared" si="19"/>
        <v>0.32000000000698492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61394.71</v>
      </c>
      <c r="D1028" s="1">
        <f>BILANCA!E50</f>
        <v>364893.44</v>
      </c>
      <c r="E1028" s="1">
        <v>0</v>
      </c>
      <c r="F1028" s="1">
        <v>0</v>
      </c>
      <c r="G1028" s="2">
        <f t="shared" si="22"/>
        <v>35603.171549999999</v>
      </c>
      <c r="H1028" s="2">
        <f t="shared" si="19"/>
        <v>0.73000000000320142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91808.68</v>
      </c>
      <c r="D1032" s="1">
        <f>BILANCA!E54</f>
        <v>94635.19</v>
      </c>
      <c r="E1032" s="1">
        <v>0</v>
      </c>
      <c r="F1032" s="1">
        <v>0</v>
      </c>
      <c r="G1032" s="2">
        <f t="shared" si="22"/>
        <v>13772.873940000001</v>
      </c>
      <c r="H1032" s="2">
        <f t="shared" si="19"/>
        <v>0.51000000000931323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91808.68</v>
      </c>
      <c r="D1033" s="1">
        <f>BILANCA!E55</f>
        <v>94635.19</v>
      </c>
      <c r="E1033" s="1">
        <v>0</v>
      </c>
      <c r="F1033" s="1">
        <v>0</v>
      </c>
      <c r="G1033" s="2">
        <f t="shared" si="22"/>
        <v>14053.953000000001</v>
      </c>
      <c r="H1033" s="2">
        <f t="shared" si="19"/>
        <v>0.51000000000931323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29296.01</v>
      </c>
      <c r="D1041" s="1">
        <f>BILANCA!E63</f>
        <v>38911.410000000003</v>
      </c>
      <c r="E1041" s="1">
        <v>0</v>
      </c>
      <c r="F1041" s="1">
        <v>0</v>
      </c>
      <c r="G1041" s="2">
        <f t="shared" si="22"/>
        <v>6212.8921399999999</v>
      </c>
      <c r="H1041" s="2">
        <f t="shared" si="19"/>
        <v>0.42000000000189175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29296.01</v>
      </c>
      <c r="D1045" s="1">
        <f>BILANCA!E67</f>
        <v>38911.410000000003</v>
      </c>
      <c r="E1045" s="1">
        <v>0</v>
      </c>
      <c r="F1045" s="1">
        <v>0</v>
      </c>
      <c r="G1045" s="2">
        <f t="shared" si="22"/>
        <v>6641.3674600000004</v>
      </c>
      <c r="H1045" s="2">
        <f t="shared" si="19"/>
        <v>0.42000000000189175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2024053.57</v>
      </c>
      <c r="D1046" s="1">
        <f>BILANCA!E68</f>
        <v>2322120.8000000003</v>
      </c>
      <c r="E1046" s="1">
        <v>0</v>
      </c>
      <c r="F1046" s="1">
        <v>0</v>
      </c>
      <c r="G1046" s="2">
        <f t="shared" si="22"/>
        <v>420102.59571000002</v>
      </c>
      <c r="H1046" s="2">
        <f t="shared" si="19"/>
        <v>0.62999999965541065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1515477.8800000001</v>
      </c>
      <c r="D1047" s="1">
        <f>BILANCA!E69</f>
        <v>1949742.54</v>
      </c>
      <c r="E1047" s="1">
        <v>0</v>
      </c>
      <c r="F1047" s="1">
        <v>0</v>
      </c>
      <c r="G1047" s="2">
        <f t="shared" si="22"/>
        <v>346557.62944000005</v>
      </c>
      <c r="H1047" s="2">
        <f t="shared" si="19"/>
        <v>0.57999999984167516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1515292.04</v>
      </c>
      <c r="D1048" s="1">
        <f>BILANCA!E70</f>
        <v>1949295.8800000001</v>
      </c>
      <c r="E1048" s="1">
        <v>0</v>
      </c>
      <c r="F1048" s="1">
        <v>0</v>
      </c>
      <c r="G1048" s="2">
        <f t="shared" si="22"/>
        <v>351902.44700000004</v>
      </c>
      <c r="H1048" s="2">
        <f t="shared" si="19"/>
        <v>0.15999999991618097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1515292.04</v>
      </c>
      <c r="D1050" s="1">
        <f>BILANCA!E72</f>
        <v>1949295.8800000001</v>
      </c>
      <c r="E1050" s="1">
        <v>0</v>
      </c>
      <c r="F1050" s="1">
        <v>0</v>
      </c>
      <c r="G1050" s="2">
        <f t="shared" si="22"/>
        <v>362730.21460000001</v>
      </c>
      <c r="H1050" s="2">
        <f t="shared" si="19"/>
        <v>0.15999999991618097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185.84</v>
      </c>
      <c r="D1054" s="1">
        <f>BILANCA!E76</f>
        <v>446.66</v>
      </c>
      <c r="E1054" s="1">
        <v>0</v>
      </c>
      <c r="F1054" s="1">
        <v>0</v>
      </c>
      <c r="G1054" s="2">
        <f t="shared" si="22"/>
        <v>76.620360000000005</v>
      </c>
      <c r="H1054" s="2">
        <f t="shared" si="19"/>
        <v>0.49999999999997158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3534.5099999999998</v>
      </c>
      <c r="D1056" s="1">
        <f>BILANCA!E78</f>
        <v>1632.02</v>
      </c>
      <c r="E1056" s="1">
        <v>0</v>
      </c>
      <c r="F1056" s="1">
        <v>0</v>
      </c>
      <c r="G1056" s="2">
        <f t="shared" si="22"/>
        <v>496.29414999999995</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737.64</v>
      </c>
      <c r="E1061" s="1">
        <v>0</v>
      </c>
      <c r="F1061" s="1">
        <v>0</v>
      </c>
      <c r="G1061" s="2">
        <f t="shared" si="22"/>
        <v>115.07183999999999</v>
      </c>
      <c r="H1061" s="2">
        <f t="shared" si="19"/>
        <v>0.36000000000001364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3099.85</v>
      </c>
      <c r="D1062" s="1">
        <f>BILANCA!E84</f>
        <v>1.93</v>
      </c>
      <c r="E1062" s="1">
        <v>0</v>
      </c>
      <c r="F1062" s="1">
        <v>0</v>
      </c>
      <c r="G1062" s="2">
        <f t="shared" si="22"/>
        <v>245.19308999999998</v>
      </c>
      <c r="H1062" s="2">
        <f t="shared" si="19"/>
        <v>0.22000000000009101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434.66</v>
      </c>
      <c r="D1064" s="1">
        <f>BILANCA!E86</f>
        <v>892.45</v>
      </c>
      <c r="E1064" s="1">
        <v>0</v>
      </c>
      <c r="F1064" s="1">
        <v>0</v>
      </c>
      <c r="G1064" s="2">
        <f t="shared" si="22"/>
        <v>179.78436000000002</v>
      </c>
      <c r="H1064" s="2">
        <f t="shared" si="19"/>
        <v>0.79000000000002046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217542.52000000002</v>
      </c>
      <c r="D1124" s="1">
        <f>BILANCA!E146</f>
        <v>48220.30000000001</v>
      </c>
      <c r="E1124" s="1">
        <v>0</v>
      </c>
      <c r="F1124" s="1">
        <v>0</v>
      </c>
      <c r="G1124" s="2">
        <f t="shared" si="22"/>
        <v>44271.619919999997</v>
      </c>
      <c r="H1124" s="2">
        <f t="shared" si="23"/>
        <v>0.77999999999155989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253506.19</v>
      </c>
      <c r="D1138" s="1">
        <f>BILANCA!E160</f>
        <v>101471.57</v>
      </c>
      <c r="E1138" s="1">
        <v>0</v>
      </c>
      <c r="F1138" s="1">
        <v>0</v>
      </c>
      <c r="G1138" s="2">
        <f t="shared" si="22"/>
        <v>70749.64615</v>
      </c>
      <c r="H1138" s="2">
        <f t="shared" si="23"/>
        <v>0.61999999999534339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35963.67</v>
      </c>
      <c r="D1141" s="1">
        <f>BILANCA!E163</f>
        <v>53251.27</v>
      </c>
      <c r="E1141" s="1">
        <v>0</v>
      </c>
      <c r="F1141" s="1">
        <v>0</v>
      </c>
      <c r="G1141" s="2">
        <f t="shared" si="22"/>
        <v>22509.661180000003</v>
      </c>
      <c r="H1141" s="2">
        <f t="shared" si="23"/>
        <v>0.59999999999854481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287498.65999999997</v>
      </c>
      <c r="D1148" s="1">
        <f>BILANCA!E170</f>
        <v>322525.94</v>
      </c>
      <c r="E1148" s="1">
        <v>0</v>
      </c>
      <c r="F1148" s="1">
        <v>0</v>
      </c>
      <c r="G1148" s="2">
        <f t="shared" si="22"/>
        <v>153870.83910000001</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11122.82</v>
      </c>
      <c r="E1149" s="1">
        <v>0</v>
      </c>
      <c r="F1149" s="1">
        <v>0</v>
      </c>
      <c r="G1149" s="2">
        <f t="shared" si="22"/>
        <v>3692.7762400000001</v>
      </c>
      <c r="H1149" s="2">
        <f t="shared" si="23"/>
        <v>0.18000000000029104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287498.65999999997</v>
      </c>
      <c r="D1151" s="1">
        <f>BILANCA!E173</f>
        <v>311403.12</v>
      </c>
      <c r="E1151" s="1">
        <v>0</v>
      </c>
      <c r="F1151" s="1">
        <v>0</v>
      </c>
      <c r="G1151" s="2">
        <f t="shared" si="22"/>
        <v>152931.22320000001</v>
      </c>
      <c r="H1151" s="2">
        <f t="shared" si="23"/>
        <v>0.46000000002095476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4947840.9399999995</v>
      </c>
      <c r="D1152" s="1">
        <f>BILANCA!E175</f>
        <v>5047646.38</v>
      </c>
      <c r="E1152" s="1">
        <v>0</v>
      </c>
      <c r="F1152" s="1">
        <v>0</v>
      </c>
      <c r="G1152" s="2">
        <f t="shared" si="22"/>
        <v>2542289.5953000002</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1132286.77</v>
      </c>
      <c r="D1153" s="1">
        <f>BILANCA!E176</f>
        <v>1415476.3900000001</v>
      </c>
      <c r="E1153" s="1">
        <v>0</v>
      </c>
      <c r="F1153" s="1">
        <v>0</v>
      </c>
      <c r="G1153" s="2">
        <f t="shared" si="22"/>
        <v>673750.72350000008</v>
      </c>
      <c r="H1153" s="2">
        <f t="shared" si="23"/>
        <v>0.62000000011175871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429416.13</v>
      </c>
      <c r="D1154" s="1">
        <f>BILANCA!E177</f>
        <v>456133.76</v>
      </c>
      <c r="E1154" s="1">
        <v>0</v>
      </c>
      <c r="F1154" s="1">
        <v>0</v>
      </c>
      <c r="G1154" s="2">
        <f t="shared" si="22"/>
        <v>229427.90415000002</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314044.77</v>
      </c>
      <c r="D1155" s="1">
        <f>BILANCA!E178</f>
        <v>319473.61</v>
      </c>
      <c r="E1155" s="1">
        <v>0</v>
      </c>
      <c r="F1155" s="1">
        <v>0</v>
      </c>
      <c r="G1155" s="2">
        <f t="shared" si="22"/>
        <v>163914.62227999998</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22141.86</v>
      </c>
      <c r="D1156" s="1">
        <f>BILANCA!E179</f>
        <v>39506.65</v>
      </c>
      <c r="E1156" s="1">
        <v>0</v>
      </c>
      <c r="F1156" s="1">
        <v>0</v>
      </c>
      <c r="G1156" s="2">
        <f t="shared" si="22"/>
        <v>17499.842680000002</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532.94000000000005</v>
      </c>
      <c r="D1157" s="1">
        <f>BILANCA!E180</f>
        <v>277.82</v>
      </c>
      <c r="E1157" s="1">
        <v>0</v>
      </c>
      <c r="F1157" s="1">
        <v>0</v>
      </c>
      <c r="G1157" s="2">
        <f t="shared" si="22"/>
        <v>189.41291999999999</v>
      </c>
      <c r="H1157" s="2">
        <f t="shared" si="23"/>
        <v>0.23999999999995225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532.94000000000005</v>
      </c>
      <c r="D1160" s="1">
        <f>BILANCA!E183</f>
        <v>277.82</v>
      </c>
      <c r="E1160" s="1">
        <v>0</v>
      </c>
      <c r="F1160" s="1">
        <v>0</v>
      </c>
      <c r="G1160" s="2">
        <f t="shared" si="22"/>
        <v>192.67865999999998</v>
      </c>
      <c r="H1160" s="2">
        <f t="shared" si="23"/>
        <v>0.23999999999995225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92696.56</v>
      </c>
      <c r="D1165" s="1">
        <f>BILANCA!E188</f>
        <v>96875.68</v>
      </c>
      <c r="E1165" s="1">
        <v>0</v>
      </c>
      <c r="F1165" s="1">
        <v>0</v>
      </c>
      <c r="G1165" s="2">
        <f t="shared" si="22"/>
        <v>52133.521439999997</v>
      </c>
      <c r="H1165" s="2">
        <f t="shared" si="23"/>
        <v>0.76000000000931323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2445.09</v>
      </c>
      <c r="E1166" s="1">
        <v>0</v>
      </c>
      <c r="F1166" s="1">
        <v>0</v>
      </c>
      <c r="G1166" s="2">
        <f t="shared" si="22"/>
        <v>894.90294000000006</v>
      </c>
      <c r="H1166" s="2">
        <f t="shared" si="23"/>
        <v>9.0000000000145519E-2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702870.64</v>
      </c>
      <c r="D1211" s="1">
        <f>BILANCA!E234</f>
        <v>956897.54</v>
      </c>
      <c r="E1211" s="1">
        <v>0</v>
      </c>
      <c r="F1211" s="1">
        <v>0</v>
      </c>
      <c r="G1211" s="2">
        <f t="shared" si="22"/>
        <v>596599.78416000004</v>
      </c>
      <c r="H1211" s="2">
        <f t="shared" si="23"/>
        <v>0.81999999994877726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702870.64</v>
      </c>
      <c r="D1213" s="1">
        <f>BILANCA!E236</f>
        <v>956897.54</v>
      </c>
      <c r="E1213" s="1">
        <v>0</v>
      </c>
      <c r="F1213" s="1">
        <v>0</v>
      </c>
      <c r="G1213" s="2">
        <f t="shared" si="22"/>
        <v>601833.11560000002</v>
      </c>
      <c r="H1213" s="2">
        <f t="shared" si="23"/>
        <v>0.81999999994877726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3815554.17</v>
      </c>
      <c r="D1214" s="1">
        <f>BILANCA!E237</f>
        <v>3632169.9899999998</v>
      </c>
      <c r="E1214" s="1">
        <v>0</v>
      </c>
      <c r="F1214" s="1">
        <v>0</v>
      </c>
      <c r="G1214" s="2">
        <f t="shared" si="22"/>
        <v>2559455.5486500002</v>
      </c>
      <c r="H1214" s="2">
        <f t="shared" si="23"/>
        <v>0.18000000016763806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2922074.5</v>
      </c>
      <c r="D1215" s="1">
        <f>BILANCA!E238</f>
        <v>2724205.2199999997</v>
      </c>
      <c r="E1215" s="1">
        <v>0</v>
      </c>
      <c r="F1215" s="1">
        <v>0</v>
      </c>
      <c r="G1215" s="2">
        <f t="shared" si="22"/>
        <v>1941952.50608</v>
      </c>
      <c r="H1215" s="2">
        <f t="shared" si="23"/>
        <v>0.71999999973922968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2922074.5</v>
      </c>
      <c r="D1216" s="1">
        <f>BILANCA!E239</f>
        <v>2724205.2199999997</v>
      </c>
      <c r="E1216" s="1">
        <v>0</v>
      </c>
      <c r="F1216" s="1">
        <v>0</v>
      </c>
      <c r="G1216" s="2">
        <f t="shared" si="22"/>
        <v>1950322.9910200001</v>
      </c>
      <c r="H1216" s="2">
        <f t="shared" si="23"/>
        <v>0.71999999973922968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298508.06</v>
      </c>
      <c r="D1217" s="1">
        <f>BILANCA!E240</f>
        <v>118809.67</v>
      </c>
      <c r="E1217" s="1">
        <v>0</v>
      </c>
      <c r="F1217" s="1">
        <v>0</v>
      </c>
      <c r="G1217" s="2">
        <f t="shared" si="22"/>
        <v>125453.8116</v>
      </c>
      <c r="H1217" s="2">
        <f t="shared" si="23"/>
        <v>0.38999999999941792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2623566.44</v>
      </c>
      <c r="D1218" s="1">
        <f>BILANCA!E241</f>
        <v>2605395.5499999998</v>
      </c>
      <c r="E1218" s="1">
        <v>0</v>
      </c>
      <c r="F1218" s="1">
        <v>0</v>
      </c>
      <c r="G1218" s="2">
        <f t="shared" si="22"/>
        <v>1841074.0218999998</v>
      </c>
      <c r="H1218" s="2">
        <f t="shared" si="23"/>
        <v>0.89000000013038516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172984.84000000003</v>
      </c>
      <c r="D1222" s="1">
        <f>BILANCA!E245</f>
        <v>293056.45999999996</v>
      </c>
      <c r="E1222" s="1">
        <v>0</v>
      </c>
      <c r="F1222" s="1">
        <v>0</v>
      </c>
      <c r="G1222" s="2">
        <f t="shared" si="22"/>
        <v>181424.36463999999</v>
      </c>
      <c r="H1222" s="2">
        <f t="shared" si="23"/>
        <v>0.61999999993713573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288694.82</v>
      </c>
      <c r="D1223" s="1">
        <f>BILANCA!E246</f>
        <v>424600.66</v>
      </c>
      <c r="E1223" s="1">
        <v>0</v>
      </c>
      <c r="F1223" s="1">
        <v>0</v>
      </c>
      <c r="G1223" s="2">
        <f t="shared" si="22"/>
        <v>273095.0736</v>
      </c>
      <c r="H1223" s="2">
        <f t="shared" si="23"/>
        <v>0.52000000001862645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288694.82</v>
      </c>
      <c r="D1224" s="1">
        <f>BILANCA!E247</f>
        <v>424600.66</v>
      </c>
      <c r="E1224" s="1">
        <v>0</v>
      </c>
      <c r="F1224" s="1">
        <v>0</v>
      </c>
      <c r="G1224" s="2">
        <f t="shared" si="22"/>
        <v>274232.96973999997</v>
      </c>
      <c r="H1224" s="2">
        <f t="shared" si="23"/>
        <v>0.52000000001862645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115709.98</v>
      </c>
      <c r="D1227" s="1">
        <f>BILANCA!E250</f>
        <v>131544.20000000001</v>
      </c>
      <c r="E1227" s="1">
        <v>0</v>
      </c>
      <c r="F1227" s="1">
        <v>0</v>
      </c>
      <c r="G1227" s="2">
        <f t="shared" si="22"/>
        <v>92426.80472</v>
      </c>
      <c r="H1227" s="2">
        <f t="shared" si="23"/>
        <v>0.22000000001571607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115709.98</v>
      </c>
      <c r="D1229" s="1">
        <f>BILANCA!E252</f>
        <v>131544.20000000001</v>
      </c>
      <c r="E1229" s="1">
        <v>0</v>
      </c>
      <c r="F1229" s="1">
        <v>0</v>
      </c>
      <c r="G1229" s="2">
        <f t="shared" si="22"/>
        <v>93184.40148</v>
      </c>
      <c r="H1229" s="2">
        <f t="shared" si="23"/>
        <v>0.22000000001571607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720494.83</v>
      </c>
      <c r="D1232" s="1">
        <f>BILANCA!E255</f>
        <v>614908.31000000006</v>
      </c>
      <c r="E1232" s="1">
        <v>0</v>
      </c>
      <c r="F1232" s="1">
        <v>0</v>
      </c>
      <c r="G1232" s="2">
        <f t="shared" si="22"/>
        <v>485627.55105000001</v>
      </c>
      <c r="H1232" s="2">
        <f t="shared" si="23"/>
        <v>0.48000000009778887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1834568.89</v>
      </c>
      <c r="D1236" s="1">
        <f>BILANCA!E259</f>
        <v>1779981.32</v>
      </c>
      <c r="E1236" s="1">
        <v>0</v>
      </c>
      <c r="F1236" s="1">
        <v>0</v>
      </c>
      <c r="G1236" s="2">
        <f t="shared" si="22"/>
        <v>1364816.4770899999</v>
      </c>
      <c r="H1236" s="2">
        <f t="shared" si="23"/>
        <v>0.43000000016763806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1834568.89</v>
      </c>
      <c r="D1237" s="1">
        <f>BILANCA!E260</f>
        <v>1779981.32</v>
      </c>
      <c r="E1237" s="1">
        <v>0</v>
      </c>
      <c r="F1237" s="1">
        <v>0</v>
      </c>
      <c r="G1237" s="2">
        <f t="shared" si="22"/>
        <v>1370211.00862</v>
      </c>
      <c r="H1237" s="2">
        <f t="shared" si="23"/>
        <v>0.43000000016763806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86192</v>
      </c>
      <c r="D1240" s="1">
        <f>BILANCA!E264</f>
        <v>95241.57</v>
      </c>
      <c r="E1240" s="1">
        <v>0</v>
      </c>
      <c r="F1240" s="1">
        <v>0</v>
      </c>
      <c r="G1240" s="2">
        <f t="shared" si="22"/>
        <v>71105.510980000006</v>
      </c>
      <c r="H1240" s="2">
        <f t="shared" si="23"/>
        <v>0.42999999999301508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167314.19</v>
      </c>
      <c r="D1241" s="1">
        <f>BILANCA!E265</f>
        <v>6230</v>
      </c>
      <c r="E1241" s="1">
        <v>0</v>
      </c>
      <c r="F1241" s="1">
        <v>0</v>
      </c>
      <c r="G1241" s="2">
        <f t="shared" si="22"/>
        <v>46381.741020000001</v>
      </c>
      <c r="H1241" s="2">
        <f t="shared" si="23"/>
        <v>0.19000000000232831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559.80999999999995</v>
      </c>
      <c r="E1244" s="1">
        <v>0</v>
      </c>
      <c r="F1244" s="1">
        <v>0</v>
      </c>
      <c r="G1244" s="2">
        <f t="shared" si="24"/>
        <v>292.22082</v>
      </c>
      <c r="H1244" s="2">
        <f t="shared" si="23"/>
        <v>0.19000000000005457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434.66</v>
      </c>
      <c r="D1245" s="1">
        <f>BILANCA!E269</f>
        <v>308.64</v>
      </c>
      <c r="E1245" s="1">
        <v>0</v>
      </c>
      <c r="F1245" s="1">
        <v>0</v>
      </c>
      <c r="G1245" s="2">
        <f t="shared" si="24"/>
        <v>275.60828000000004</v>
      </c>
      <c r="H1245" s="2">
        <f t="shared" si="23"/>
        <v>0.69999999999998863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24</v>
      </c>
      <c r="E1247" s="1">
        <v>0</v>
      </c>
      <c r="F1247" s="1">
        <v>0</v>
      </c>
      <c r="G1247" s="2">
        <f t="shared" si="24"/>
        <v>12.672000000000001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429416.13</v>
      </c>
      <c r="D1264" s="1">
        <f>BILANCA!E288</f>
        <v>456133.76</v>
      </c>
      <c r="E1264" s="1">
        <v>0</v>
      </c>
      <c r="F1264" s="1">
        <v>0</v>
      </c>
      <c r="G1264" s="2">
        <f t="shared" si="24"/>
        <v>377013.10565000004</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2445.09</v>
      </c>
      <c r="E1266" s="1">
        <v>0</v>
      </c>
      <c r="F1266" s="1">
        <v>0</v>
      </c>
      <c r="G1266" s="2">
        <f t="shared" si="24"/>
        <v>1383.92094</v>
      </c>
      <c r="H1266" s="2">
        <f t="shared" si="23"/>
        <v>9.0000000000145519E-2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5419974.9699999997</v>
      </c>
      <c r="D1408" s="1">
        <f>'RAS-funkcijski'!E114</f>
        <v>5372349.79</v>
      </c>
      <c r="E1408" s="1">
        <v>0</v>
      </c>
      <c r="F1408" s="1">
        <v>0</v>
      </c>
      <c r="G1408" s="2">
        <f t="shared" si="24"/>
        <v>1778114.2005</v>
      </c>
      <c r="H1408" s="2">
        <f t="shared" si="2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5419974.9699999997</v>
      </c>
      <c r="D1416" s="1">
        <f>'RAS-funkcijski'!E122</f>
        <v>5372349.79</v>
      </c>
      <c r="E1416" s="1">
        <v>0</v>
      </c>
      <c r="F1416" s="1">
        <v>0</v>
      </c>
      <c r="G1416" s="2">
        <f t="shared" si="24"/>
        <v>1907431.5968999998</v>
      </c>
      <c r="H1416" s="2">
        <f t="shared" si="27"/>
        <v>0.24000000022351742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5419974.9699999997</v>
      </c>
      <c r="D1418" s="1">
        <f>'RAS-funkcijski'!E124</f>
        <v>5372349.79</v>
      </c>
      <c r="E1418" s="1">
        <v>0</v>
      </c>
      <c r="F1418" s="1">
        <v>0</v>
      </c>
      <c r="G1418" s="2">
        <f t="shared" si="24"/>
        <v>1939760.946</v>
      </c>
      <c r="H1418" s="2">
        <f t="shared" si="27"/>
        <v>0.24000000022351742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5419974.9699999997</v>
      </c>
      <c r="D1435" s="13">
        <f>'RAS-funkcijski'!E141</f>
        <v>5372349.79</v>
      </c>
      <c r="E1435" s="13">
        <v>0</v>
      </c>
      <c r="F1435" s="13">
        <v>0</v>
      </c>
      <c r="G1435" s="14">
        <f t="shared" si="24"/>
        <v>2214560.41335</v>
      </c>
      <c r="H1435" s="14">
        <f t="shared" si="27"/>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11191.25</v>
      </c>
      <c r="D1436" s="6">
        <f>'P-VRIO'!E5</f>
        <v>34941.1</v>
      </c>
      <c r="E1436" s="6">
        <v>0</v>
      </c>
      <c r="F1436" s="6">
        <v>0</v>
      </c>
      <c r="G1436" s="7">
        <f t="shared" si="24"/>
        <v>81.073449999999994</v>
      </c>
      <c r="H1436" s="7">
        <f t="shared" si="27"/>
        <v>0.34999999999854481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11191.25</v>
      </c>
      <c r="D1453" s="1">
        <f>'P-VRIO'!E22</f>
        <v>34941.1</v>
      </c>
      <c r="E1453" s="1">
        <v>0</v>
      </c>
      <c r="F1453" s="1">
        <v>0</v>
      </c>
      <c r="G1453" s="2">
        <f t="shared" si="24"/>
        <v>1459.3220999999999</v>
      </c>
      <c r="H1453" s="2">
        <f t="shared" si="27"/>
        <v>0.34999999999854481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9615.4</v>
      </c>
      <c r="D1454" s="1">
        <f>'P-VRIO'!E23</f>
        <v>0</v>
      </c>
      <c r="E1454" s="1">
        <v>0</v>
      </c>
      <c r="F1454" s="1">
        <v>0</v>
      </c>
      <c r="G1454" s="2">
        <f t="shared" si="24"/>
        <v>182.6926</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6782.2</v>
      </c>
      <c r="D1456" s="1">
        <f>'P-VRIO'!E25</f>
        <v>0</v>
      </c>
      <c r="E1456" s="1">
        <v>0</v>
      </c>
      <c r="F1456" s="1">
        <v>0</v>
      </c>
      <c r="G1456" s="2">
        <f t="shared" si="24"/>
        <v>142.42619999999999</v>
      </c>
      <c r="H1456" s="2">
        <f t="shared" si="27"/>
        <v>0.1999999999998181</v>
      </c>
      <c r="I1456" s="10">
        <f t="shared" si="30"/>
        <v>28.485239999974091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2833.2</v>
      </c>
      <c r="D1460" s="1">
        <f>'P-VRIO'!E29</f>
        <v>0</v>
      </c>
      <c r="E1460" s="1">
        <v>0</v>
      </c>
      <c r="F1460" s="1">
        <v>0</v>
      </c>
      <c r="G1460" s="2">
        <f t="shared" si="24"/>
        <v>70.83</v>
      </c>
      <c r="H1460" s="2">
        <f t="shared" si="27"/>
        <v>0.1999999999998181</v>
      </c>
      <c r="I1460" s="10">
        <f t="shared" si="30"/>
        <v>14.165999999987116</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1575.85</v>
      </c>
      <c r="D1461" s="1">
        <f>'P-VRIO'!E30</f>
        <v>34941.1</v>
      </c>
      <c r="E1461" s="1">
        <v>0</v>
      </c>
      <c r="F1461" s="1">
        <v>0</v>
      </c>
      <c r="G1461" s="2">
        <f t="shared" si="24"/>
        <v>1857.9092999999998</v>
      </c>
      <c r="H1461" s="2">
        <f t="shared" si="27"/>
        <v>0.24999999999863576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1575.85</v>
      </c>
      <c r="D1467" s="1">
        <f>'P-VRIO'!E36</f>
        <v>34941.1</v>
      </c>
      <c r="E1467" s="1">
        <v>0</v>
      </c>
      <c r="F1467" s="1">
        <v>0</v>
      </c>
      <c r="G1467" s="2">
        <f t="shared" si="24"/>
        <v>2286.6576</v>
      </c>
      <c r="H1467" s="2">
        <f t="shared" si="27"/>
        <v>0.24999999999863576</v>
      </c>
      <c r="I1467" s="10">
        <f t="shared" si="31"/>
        <v>571.66439999688043</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391.57</v>
      </c>
      <c r="D1469" s="1">
        <f>'P-VRIO'!E38</f>
        <v>503.37</v>
      </c>
      <c r="E1469" s="1">
        <v>0</v>
      </c>
      <c r="F1469" s="1">
        <v>0</v>
      </c>
      <c r="G1469" s="2">
        <f t="shared" si="24"/>
        <v>47.542540000000002</v>
      </c>
      <c r="H1469" s="2">
        <f t="shared" si="27"/>
        <v>0.80000000000001137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391.57</v>
      </c>
      <c r="D1470" s="1">
        <f>'P-VRIO'!E39</f>
        <v>503.37</v>
      </c>
      <c r="E1470" s="1">
        <v>0</v>
      </c>
      <c r="F1470" s="1">
        <v>0</v>
      </c>
      <c r="G1470" s="2">
        <f t="shared" si="24"/>
        <v>48.940849999999998</v>
      </c>
      <c r="H1470" s="2">
        <f t="shared" si="27"/>
        <v>0.80000000000001137</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391.57</v>
      </c>
      <c r="D1473" s="1">
        <f>'P-VRIO'!E42</f>
        <v>503.37</v>
      </c>
      <c r="E1473" s="1">
        <v>0</v>
      </c>
      <c r="F1473" s="1">
        <v>0</v>
      </c>
      <c r="G1473" s="2">
        <f t="shared" si="24"/>
        <v>53.135780000000004</v>
      </c>
      <c r="H1473" s="2">
        <f t="shared" si="27"/>
        <v>0.80000000000001137</v>
      </c>
      <c r="I1473" s="10">
        <f t="shared" si="32"/>
        <v>42.508624000000609</v>
      </c>
      <c r="J1473" s="2">
        <f>IF(AND(Skriveni!C1473&lt;&gt;0,Skriveni!D1473&lt;&gt;0),1,0)</f>
        <v>1</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429416.13</v>
      </c>
      <c r="D1480" s="6"/>
      <c r="E1480" s="6">
        <v>0</v>
      </c>
      <c r="F1480" s="6">
        <v>0</v>
      </c>
      <c r="G1480" s="7">
        <f t="shared" ref="G1480:G1580" si="34">B1480/1000*C1480</f>
        <v>429.41613000000001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5952300.3799999999</v>
      </c>
      <c r="D1481" s="1">
        <v>0</v>
      </c>
      <c r="E1481" s="1">
        <v>0</v>
      </c>
      <c r="F1481" s="1">
        <v>0</v>
      </c>
      <c r="G1481" s="2">
        <f t="shared" si="34"/>
        <v>11904.600759999999</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5927251.2599999998</v>
      </c>
      <c r="D1483" s="1">
        <v>0</v>
      </c>
      <c r="E1483" s="1">
        <v>0</v>
      </c>
      <c r="F1483" s="1">
        <v>0</v>
      </c>
      <c r="G1483" s="2">
        <f t="shared" si="34"/>
        <v>23709.00504</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4516832.63</v>
      </c>
      <c r="D1484" s="1">
        <v>0</v>
      </c>
      <c r="E1484" s="1">
        <v>0</v>
      </c>
      <c r="F1484" s="1">
        <v>0</v>
      </c>
      <c r="G1484" s="2">
        <f t="shared" si="34"/>
        <v>22584.16315</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817087.29</v>
      </c>
      <c r="D1485" s="1">
        <v>0</v>
      </c>
      <c r="E1485" s="1">
        <v>0</v>
      </c>
      <c r="F1485" s="1">
        <v>0</v>
      </c>
      <c r="G1485" s="2">
        <f t="shared" si="34"/>
        <v>4902.5237400000005</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864.72</v>
      </c>
      <c r="D1486" s="1">
        <v>0</v>
      </c>
      <c r="E1486" s="1">
        <v>0</v>
      </c>
      <c r="F1486" s="1">
        <v>0</v>
      </c>
      <c r="G1486" s="2">
        <f t="shared" si="34"/>
        <v>6.0530400000000002</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592466.62</v>
      </c>
      <c r="D1491" s="1">
        <v>0</v>
      </c>
      <c r="E1491" s="1">
        <v>0</v>
      </c>
      <c r="F1491" s="1">
        <v>0</v>
      </c>
      <c r="G1491" s="2">
        <f t="shared" si="34"/>
        <v>7109.59944</v>
      </c>
      <c r="H1491" s="2">
        <f t="shared" si="35"/>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25049.119999999999</v>
      </c>
      <c r="D1492" s="1">
        <v>0</v>
      </c>
      <c r="E1492" s="1">
        <v>0</v>
      </c>
      <c r="F1492" s="1">
        <v>0</v>
      </c>
      <c r="G1492" s="2">
        <f t="shared" si="34"/>
        <v>325.63855999999998</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5923137.6600000011</v>
      </c>
      <c r="D1499" s="1">
        <v>0</v>
      </c>
      <c r="E1499" s="1">
        <v>0</v>
      </c>
      <c r="F1499" s="1">
        <v>0</v>
      </c>
      <c r="G1499" s="2">
        <f t="shared" si="34"/>
        <v>118462.75320000002</v>
      </c>
      <c r="H1499" s="2">
        <f t="shared" si="35"/>
        <v>0.33999999891966581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5900533.6300000008</v>
      </c>
      <c r="D1501" s="1">
        <v>0</v>
      </c>
      <c r="E1501" s="1">
        <v>0</v>
      </c>
      <c r="F1501" s="1">
        <v>0</v>
      </c>
      <c r="G1501" s="2">
        <f t="shared" si="34"/>
        <v>129811.73986000002</v>
      </c>
      <c r="H1501" s="2">
        <f t="shared" si="35"/>
        <v>0.36999999918043613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4511403.82</v>
      </c>
      <c r="D1502" s="1">
        <v>0</v>
      </c>
      <c r="E1502" s="1">
        <v>0</v>
      </c>
      <c r="F1502" s="1">
        <v>0</v>
      </c>
      <c r="G1502" s="2">
        <f t="shared" si="34"/>
        <v>103762.28786000001</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799722.48</v>
      </c>
      <c r="D1503" s="1">
        <v>0</v>
      </c>
      <c r="E1503" s="1">
        <v>0</v>
      </c>
      <c r="F1503" s="1">
        <v>0</v>
      </c>
      <c r="G1503" s="2">
        <f t="shared" si="34"/>
        <v>19193.339520000001</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1119.8499999999999</v>
      </c>
      <c r="D1504" s="1">
        <v>0</v>
      </c>
      <c r="E1504" s="1">
        <v>0</v>
      </c>
      <c r="F1504" s="1">
        <v>0</v>
      </c>
      <c r="G1504" s="2">
        <f t="shared" si="34"/>
        <v>27.99625</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588287.48</v>
      </c>
      <c r="D1509" s="1">
        <v>0</v>
      </c>
      <c r="E1509" s="1">
        <v>0</v>
      </c>
      <c r="F1509" s="1">
        <v>0</v>
      </c>
      <c r="G1509" s="2">
        <f t="shared" si="34"/>
        <v>17648.624400000001</v>
      </c>
      <c r="H1509" s="2">
        <f t="shared" si="35"/>
        <v>0.47999999998137355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22604.03</v>
      </c>
      <c r="D1510" s="1">
        <v>0</v>
      </c>
      <c r="E1510" s="1">
        <v>0</v>
      </c>
      <c r="F1510" s="1">
        <v>0</v>
      </c>
      <c r="G1510" s="2">
        <f t="shared" si="34"/>
        <v>700.72492999999997</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458578.8499999987</v>
      </c>
      <c r="D1517" s="1">
        <v>0</v>
      </c>
      <c r="E1517" s="1">
        <v>0</v>
      </c>
      <c r="F1517" s="1">
        <v>0</v>
      </c>
      <c r="G1517" s="2">
        <f t="shared" si="34"/>
        <v>17425.996299999952</v>
      </c>
      <c r="H1517" s="2">
        <f t="shared" si="35"/>
        <v>0.1500000013038516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458578.85000000003</v>
      </c>
      <c r="D1576" s="1">
        <v>0</v>
      </c>
      <c r="E1576" s="1">
        <v>0</v>
      </c>
      <c r="F1576" s="1">
        <v>0</v>
      </c>
      <c r="G1576" s="2">
        <f t="shared" si="34"/>
        <v>44482.148450000008</v>
      </c>
      <c r="H1576" s="2">
        <f t="shared" si="35"/>
        <v>0.1499999999650754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456133.76</v>
      </c>
      <c r="D1578" s="1">
        <v>0</v>
      </c>
      <c r="E1578" s="1">
        <v>0</v>
      </c>
      <c r="F1578" s="1">
        <v>0</v>
      </c>
      <c r="G1578" s="2">
        <f t="shared" si="34"/>
        <v>45157.24224</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2445.09</v>
      </c>
      <c r="D1579" s="1">
        <v>0</v>
      </c>
      <c r="E1579" s="1">
        <v>0</v>
      </c>
      <c r="F1579" s="1">
        <v>0</v>
      </c>
      <c r="G1579" s="2">
        <f t="shared" si="34"/>
        <v>244.50900000000001</v>
      </c>
      <c r="H1579" s="2">
        <f t="shared" si="35"/>
        <v>9.0000000000145519E-2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2194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5441460.3300000001</v>
      </c>
      <c r="I16" s="170">
        <f>'PR-RAS'!E6</f>
        <v>5484868.1100000003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5287614.99</v>
      </c>
      <c r="I17" s="170">
        <f>'PR-RAS'!E151</f>
        <v>5347583.71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172984.83999999941</v>
      </c>
      <c r="I18" s="170">
        <f>'PR-RAS'!E645</f>
        <v>293056.45999999996</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2923787.3699999996</v>
      </c>
      <c r="I20" s="173">
        <f>BILANCA!E7</f>
        <v>2725525.58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2024053.57</v>
      </c>
      <c r="I21" s="175">
        <f>BILANCA!E68</f>
        <v>2322120.8000000003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1132286.77</v>
      </c>
      <c r="I22" s="175">
        <f>BILANCA!E176</f>
        <v>1415476.3900000001</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3815554.17</v>
      </c>
      <c r="I23" s="177">
        <f>BILANCA!E237</f>
        <v>3632169.9899999998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5419974.9699999997</v>
      </c>
      <c r="I27" s="175">
        <f>'RAS-funkcijski'!E114</f>
        <v>5372349.79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5419974.9699999997</v>
      </c>
      <c r="I28" s="179">
        <f>'RAS-funkcijski'!E141</f>
        <v>5372349.79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11191.25</v>
      </c>
      <c r="I29" s="173">
        <f>'P-VRIO'!E5</f>
        <v>34941.1</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11191.25</v>
      </c>
      <c r="I30" s="175">
        <f>'P-VRIO'!E22</f>
        <v>34941.1</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391.57</v>
      </c>
      <c r="I31" s="175">
        <f>'P-VRIO'!E38</f>
        <v>503.37</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429416.13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458578.8499999987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458578.85000000003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110" zoomScaleNormal="110" workbookViewId="0">
      <selection activeCell="B654" sqref="B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5441460.3300000001</v>
      </c>
      <c r="E6" s="51">
        <f>E7+E44+E50+E82+E106+E124+E133+E139</f>
        <v>5484868.1100000003</v>
      </c>
      <c r="F6" s="52">
        <f t="shared" ref="F6:F131" si="0">IF(D6&lt;&gt;0,IF(E6/D6&gt;=100,"&gt;&gt;100",E6/D6*100),"-")</f>
        <v>100.79772298918883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169631.72</v>
      </c>
      <c r="E50" s="51">
        <f>E51+E54+E59+E62+E65+E68+E71+E74+E77</f>
        <v>333543.86</v>
      </c>
      <c r="F50" s="52">
        <f t="shared" si="0"/>
        <v>196.628236747231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43365.23</v>
      </c>
      <c r="E54" s="51">
        <f t="shared" si="11"/>
        <v>233929.06999999998</v>
      </c>
      <c r="F54" s="52">
        <f t="shared" si="0"/>
        <v>539.43924660378832</v>
      </c>
    </row>
    <row r="55" spans="1:6" ht="12.75" customHeight="1" x14ac:dyDescent="0.2">
      <c r="A55" s="53">
        <v>6321</v>
      </c>
      <c r="B55" s="86" t="s">
        <v>156</v>
      </c>
      <c r="C55" s="50" t="s">
        <v>157</v>
      </c>
      <c r="D55" s="242">
        <v>0</v>
      </c>
      <c r="E55" s="242">
        <v>408.52</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43365.23</v>
      </c>
      <c r="E57" s="242">
        <v>233520.55</v>
      </c>
      <c r="F57" s="52">
        <f t="shared" si="0"/>
        <v>538.49720155986711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150</v>
      </c>
      <c r="E68" s="51">
        <f t="shared" si="15"/>
        <v>0</v>
      </c>
      <c r="F68" s="52">
        <f t="shared" si="0"/>
        <v>0</v>
      </c>
    </row>
    <row r="69" spans="1:6" ht="12.75" customHeight="1" x14ac:dyDescent="0.2">
      <c r="A69" s="53" t="s">
        <v>184</v>
      </c>
      <c r="B69" s="85" t="s">
        <v>185</v>
      </c>
      <c r="C69" s="50" t="s">
        <v>184</v>
      </c>
      <c r="D69" s="242">
        <v>150</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67073.919999999998</v>
      </c>
      <c r="E74" s="51">
        <f t="shared" si="17"/>
        <v>37794.01</v>
      </c>
      <c r="F74" s="52">
        <f t="shared" si="0"/>
        <v>56.346803645888002</v>
      </c>
    </row>
    <row r="75" spans="1:6" ht="12.75" customHeight="1" x14ac:dyDescent="0.2">
      <c r="A75" s="53" t="s">
        <v>196</v>
      </c>
      <c r="B75" s="85" t="s">
        <v>197</v>
      </c>
      <c r="C75" s="50" t="s">
        <v>196</v>
      </c>
      <c r="D75" s="242">
        <v>67073.919999999998</v>
      </c>
      <c r="E75" s="242">
        <v>37794.01</v>
      </c>
      <c r="F75" s="52">
        <f t="shared" si="0"/>
        <v>56.346803645888002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59042.57</v>
      </c>
      <c r="E77" s="51">
        <f t="shared" si="18"/>
        <v>61820.78</v>
      </c>
      <c r="F77" s="52">
        <f t="shared" si="0"/>
        <v>104.70543541719135</v>
      </c>
    </row>
    <row r="78" spans="1:6" ht="12.75" customHeight="1" x14ac:dyDescent="0.2">
      <c r="A78" s="53">
        <v>6391</v>
      </c>
      <c r="B78" s="85" t="s">
        <v>202</v>
      </c>
      <c r="C78" s="50" t="s">
        <v>203</v>
      </c>
      <c r="D78" s="242">
        <v>33039.17</v>
      </c>
      <c r="E78" s="242">
        <v>55610.78</v>
      </c>
      <c r="F78" s="52">
        <f t="shared" si="0"/>
        <v>168.31772710997282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26003.4</v>
      </c>
      <c r="E80" s="242">
        <v>6210</v>
      </c>
      <c r="F80" s="52">
        <f t="shared" si="0"/>
        <v>23.881492420221971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18977.699999999997</v>
      </c>
      <c r="E82" s="51">
        <f t="shared" si="19"/>
        <v>34214.89</v>
      </c>
      <c r="F82" s="52">
        <f t="shared" si="0"/>
        <v>180.28997191440484</v>
      </c>
    </row>
    <row r="83" spans="1:6" ht="12.75" customHeight="1" x14ac:dyDescent="0.2">
      <c r="A83" s="53">
        <v>641</v>
      </c>
      <c r="B83" s="85" t="s">
        <v>212</v>
      </c>
      <c r="C83" s="50" t="s">
        <v>213</v>
      </c>
      <c r="D83" s="51">
        <f t="shared" ref="D83:E83" si="20">SUM(D84:D90)</f>
        <v>11220.13</v>
      </c>
      <c r="E83" s="51">
        <f t="shared" si="20"/>
        <v>24908.41</v>
      </c>
      <c r="F83" s="52">
        <f t="shared" si="0"/>
        <v>221.99751696281592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11203.99</v>
      </c>
      <c r="E85" s="242">
        <f>7.86+24661.39</f>
        <v>24669.25</v>
      </c>
      <c r="F85" s="52">
        <f t="shared" si="0"/>
        <v>220.18272062006483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16.14</v>
      </c>
      <c r="E87" s="242">
        <v>239.16</v>
      </c>
      <c r="F87" s="52">
        <f t="shared" si="0"/>
        <v>1481.7843866171004</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7757.57</v>
      </c>
      <c r="E91" s="51">
        <f t="shared" si="21"/>
        <v>9306.48</v>
      </c>
      <c r="F91" s="52">
        <f t="shared" si="0"/>
        <v>119.96643278758683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7757.57</v>
      </c>
      <c r="E93" s="242">
        <v>9306.48</v>
      </c>
      <c r="F93" s="52">
        <f t="shared" si="0"/>
        <v>119.96643278758683</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1286938.49</v>
      </c>
      <c r="E106" s="51">
        <f t="shared" si="23"/>
        <v>865215.63</v>
      </c>
      <c r="F106" s="52">
        <f t="shared" si="0"/>
        <v>67.23053484863911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1286938.49</v>
      </c>
      <c r="E112" s="51">
        <f t="shared" si="25"/>
        <v>865215.63</v>
      </c>
      <c r="F112" s="52">
        <f t="shared" si="0"/>
        <v>67.23053484863911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1286938.49</v>
      </c>
      <c r="E117" s="242">
        <v>865215.63</v>
      </c>
      <c r="F117" s="52">
        <f t="shared" si="0"/>
        <v>67.23053484863911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503944.48</v>
      </c>
      <c r="E124" s="51">
        <f t="shared" si="27"/>
        <v>229755.06</v>
      </c>
      <c r="F124" s="52">
        <f t="shared" si="0"/>
        <v>45.591343713101097</v>
      </c>
    </row>
    <row r="125" spans="1:6" ht="12.75" customHeight="1" x14ac:dyDescent="0.2">
      <c r="A125" s="53">
        <v>661</v>
      </c>
      <c r="B125" s="86" t="s">
        <v>296</v>
      </c>
      <c r="C125" s="50" t="s">
        <v>297</v>
      </c>
      <c r="D125" s="51">
        <f t="shared" ref="D125:E125" si="28">SUM(D126:D127)</f>
        <v>431601.86</v>
      </c>
      <c r="E125" s="51">
        <f t="shared" si="28"/>
        <v>206129.39</v>
      </c>
      <c r="F125" s="52">
        <f t="shared" si="0"/>
        <v>47.759152381780751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431601.86</v>
      </c>
      <c r="E127" s="242">
        <v>206129.39</v>
      </c>
      <c r="F127" s="52">
        <f t="shared" si="0"/>
        <v>47.759152381780751</v>
      </c>
    </row>
    <row r="128" spans="1:6" ht="24" x14ac:dyDescent="0.2">
      <c r="A128" s="53">
        <v>663</v>
      </c>
      <c r="B128" s="231" t="s">
        <v>302</v>
      </c>
      <c r="C128" s="50" t="s">
        <v>303</v>
      </c>
      <c r="D128" s="51">
        <f t="shared" ref="D128:E128" si="29">SUM(D129:D132)</f>
        <v>72342.62</v>
      </c>
      <c r="E128" s="51">
        <f t="shared" si="29"/>
        <v>23625.67</v>
      </c>
      <c r="F128" s="52">
        <f t="shared" si="0"/>
        <v>32.658023721009826</v>
      </c>
    </row>
    <row r="129" spans="1:6" ht="12.75" customHeight="1" x14ac:dyDescent="0.2">
      <c r="A129" s="53">
        <v>6631</v>
      </c>
      <c r="B129" s="86" t="s">
        <v>304</v>
      </c>
      <c r="C129" s="50" t="s">
        <v>305</v>
      </c>
      <c r="D129" s="242">
        <v>55692.62</v>
      </c>
      <c r="E129" s="242">
        <f>23625.67-2613.75</f>
        <v>21011.919999999998</v>
      </c>
      <c r="F129" s="52">
        <f t="shared" si="0"/>
        <v>37.728374064642672</v>
      </c>
    </row>
    <row r="130" spans="1:6" ht="12.75" customHeight="1" x14ac:dyDescent="0.2">
      <c r="A130" s="53">
        <v>6632</v>
      </c>
      <c r="B130" s="232" t="s">
        <v>306</v>
      </c>
      <c r="C130" s="50" t="s">
        <v>307</v>
      </c>
      <c r="D130" s="242">
        <v>16650</v>
      </c>
      <c r="E130" s="242">
        <v>2613.75</v>
      </c>
      <c r="F130" s="52">
        <f t="shared" si="0"/>
        <v>15.698198198198199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3453688.79</v>
      </c>
      <c r="E133" s="51">
        <f t="shared" si="30"/>
        <v>4009757.69</v>
      </c>
      <c r="F133" s="52">
        <f t="shared" ref="F133:F223" si="31">IF(D133&lt;&gt;0,IF(E133/D133&gt;=100,"&gt;&gt;100",E133/D133*100),"-")</f>
        <v>116.10072400298696</v>
      </c>
    </row>
    <row r="134" spans="1:6" ht="24" x14ac:dyDescent="0.2">
      <c r="A134" s="53">
        <v>671</v>
      </c>
      <c r="B134" s="232" t="s">
        <v>314</v>
      </c>
      <c r="C134" s="50" t="s">
        <v>315</v>
      </c>
      <c r="D134" s="51">
        <f t="shared" ref="D134:E134" si="32">SUM(D135:D137)</f>
        <v>3453688.79</v>
      </c>
      <c r="E134" s="51">
        <f t="shared" si="32"/>
        <v>4009757.69</v>
      </c>
      <c r="F134" s="52">
        <f t="shared" si="31"/>
        <v>116.10072400298696</v>
      </c>
    </row>
    <row r="135" spans="1:6" ht="12.75" customHeight="1" x14ac:dyDescent="0.2">
      <c r="A135" s="53">
        <v>6711</v>
      </c>
      <c r="B135" s="85" t="s">
        <v>316</v>
      </c>
      <c r="C135" s="50" t="s">
        <v>317</v>
      </c>
      <c r="D135" s="242">
        <v>3453688.79</v>
      </c>
      <c r="E135" s="242">
        <v>4009757.69</v>
      </c>
      <c r="F135" s="52">
        <f t="shared" si="31"/>
        <v>116.10072400298696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8279.15</v>
      </c>
      <c r="E139" s="51">
        <f t="shared" si="33"/>
        <v>12380.98</v>
      </c>
      <c r="F139" s="52">
        <f t="shared" si="31"/>
        <v>149.54409571030843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8279.15</v>
      </c>
      <c r="E150" s="242">
        <f>12269.18+111.5+0.3</f>
        <v>12380.98</v>
      </c>
      <c r="F150" s="52">
        <f t="shared" si="31"/>
        <v>149.54409571030843</v>
      </c>
    </row>
    <row r="151" spans="1:6" ht="12.75" customHeight="1" x14ac:dyDescent="0.2">
      <c r="A151" s="53">
        <v>3</v>
      </c>
      <c r="B151" s="85" t="s">
        <v>348</v>
      </c>
      <c r="C151" s="50" t="s">
        <v>56</v>
      </c>
      <c r="D151" s="51">
        <f t="shared" ref="D151:E151" si="35">D152+D163+D196+D215+D224+D252+D263</f>
        <v>5287614.99</v>
      </c>
      <c r="E151" s="51">
        <f t="shared" si="35"/>
        <v>5347583.71</v>
      </c>
      <c r="F151" s="52">
        <f t="shared" si="31"/>
        <v>101.13413552449286</v>
      </c>
    </row>
    <row r="152" spans="1:6" ht="12.75" customHeight="1" x14ac:dyDescent="0.2">
      <c r="A152" s="53">
        <v>31</v>
      </c>
      <c r="B152" s="85" t="s">
        <v>349</v>
      </c>
      <c r="C152" s="50" t="s">
        <v>350</v>
      </c>
      <c r="D152" s="51">
        <f t="shared" ref="D152:E152" si="36">D153+D158+D159</f>
        <v>4084786.23</v>
      </c>
      <c r="E152" s="51">
        <f t="shared" si="36"/>
        <v>4445885.41</v>
      </c>
      <c r="F152" s="52">
        <f t="shared" si="31"/>
        <v>108.84009981594558</v>
      </c>
    </row>
    <row r="153" spans="1:6" ht="12.75" customHeight="1" x14ac:dyDescent="0.2">
      <c r="A153" s="53">
        <v>311</v>
      </c>
      <c r="B153" s="85" t="s">
        <v>351</v>
      </c>
      <c r="C153" s="50" t="s">
        <v>352</v>
      </c>
      <c r="D153" s="51">
        <f t="shared" ref="D153:E153" si="37">SUM(D154:D157)</f>
        <v>3299065.65</v>
      </c>
      <c r="E153" s="51">
        <f t="shared" si="37"/>
        <v>3574875.61</v>
      </c>
      <c r="F153" s="52">
        <f t="shared" si="31"/>
        <v>108.36024466503113</v>
      </c>
    </row>
    <row r="154" spans="1:6" ht="12.75" customHeight="1" x14ac:dyDescent="0.2">
      <c r="A154" s="53">
        <v>3111</v>
      </c>
      <c r="B154" s="85" t="s">
        <v>353</v>
      </c>
      <c r="C154" s="50" t="s">
        <v>354</v>
      </c>
      <c r="D154" s="242">
        <v>3299065.65</v>
      </c>
      <c r="E154" s="242">
        <v>3574875.61</v>
      </c>
      <c r="F154" s="52">
        <f t="shared" si="31"/>
        <v>108.36024466503113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239647.76</v>
      </c>
      <c r="E158" s="242">
        <v>280257.46000000002</v>
      </c>
      <c r="F158" s="52">
        <f t="shared" si="31"/>
        <v>116.94557879447736</v>
      </c>
    </row>
    <row r="159" spans="1:6" ht="12.75" customHeight="1" x14ac:dyDescent="0.2">
      <c r="A159" s="53">
        <v>313</v>
      </c>
      <c r="B159" s="85" t="s">
        <v>363</v>
      </c>
      <c r="C159" s="50" t="s">
        <v>364</v>
      </c>
      <c r="D159" s="51">
        <f t="shared" ref="D159:E159" si="38">SUM(D160:D162)</f>
        <v>546072.81999999995</v>
      </c>
      <c r="E159" s="51">
        <f t="shared" si="38"/>
        <v>590752.34</v>
      </c>
      <c r="F159" s="52">
        <f t="shared" si="31"/>
        <v>108.18197104188411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546072.81999999995</v>
      </c>
      <c r="E161" s="242">
        <f>590071.27+681.07</f>
        <v>590752.34</v>
      </c>
      <c r="F161" s="52">
        <f t="shared" si="31"/>
        <v>108.18197104188411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1117793.47</v>
      </c>
      <c r="E163" s="51">
        <f t="shared" si="39"/>
        <v>832198.91</v>
      </c>
      <c r="F163" s="52">
        <f t="shared" si="31"/>
        <v>74.450149543278329</v>
      </c>
    </row>
    <row r="164" spans="1:6" ht="12.75" customHeight="1" x14ac:dyDescent="0.2">
      <c r="A164" s="53">
        <v>321</v>
      </c>
      <c r="B164" s="85" t="s">
        <v>372</v>
      </c>
      <c r="C164" s="50" t="s">
        <v>373</v>
      </c>
      <c r="D164" s="51">
        <f t="shared" ref="D164:E164" si="40">SUM(D165:D168)</f>
        <v>281106.32999999996</v>
      </c>
      <c r="E164" s="51">
        <f t="shared" si="40"/>
        <v>276892.46000000002</v>
      </c>
      <c r="F164" s="52">
        <f t="shared" si="31"/>
        <v>98.500969366289283</v>
      </c>
    </row>
    <row r="165" spans="1:6" ht="12.75" customHeight="1" x14ac:dyDescent="0.2">
      <c r="A165" s="53">
        <v>3211</v>
      </c>
      <c r="B165" s="85" t="s">
        <v>374</v>
      </c>
      <c r="C165" s="50" t="s">
        <v>375</v>
      </c>
      <c r="D165" s="242">
        <v>176280.94</v>
      </c>
      <c r="E165" s="242">
        <v>184921.07</v>
      </c>
      <c r="F165" s="52">
        <f t="shared" si="31"/>
        <v>104.90134100714461</v>
      </c>
    </row>
    <row r="166" spans="1:6" ht="12.75" customHeight="1" x14ac:dyDescent="0.2">
      <c r="A166" s="53">
        <v>3212</v>
      </c>
      <c r="B166" s="85" t="s">
        <v>376</v>
      </c>
      <c r="C166" s="50" t="s">
        <v>377</v>
      </c>
      <c r="D166" s="242">
        <v>67127.42</v>
      </c>
      <c r="E166" s="242">
        <v>65530.559999999998</v>
      </c>
      <c r="F166" s="52">
        <f t="shared" si="31"/>
        <v>97.62115093951175</v>
      </c>
    </row>
    <row r="167" spans="1:6" ht="12.75" customHeight="1" x14ac:dyDescent="0.2">
      <c r="A167" s="53">
        <v>3213</v>
      </c>
      <c r="B167" s="85" t="s">
        <v>378</v>
      </c>
      <c r="C167" s="50" t="s">
        <v>379</v>
      </c>
      <c r="D167" s="242">
        <v>37697.97</v>
      </c>
      <c r="E167" s="242">
        <v>26440.83</v>
      </c>
      <c r="F167" s="52">
        <f t="shared" si="31"/>
        <v>70.138604280283531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129499.63000000002</v>
      </c>
      <c r="E169" s="51">
        <f t="shared" si="41"/>
        <v>86961.82</v>
      </c>
      <c r="F169" s="52">
        <f t="shared" si="31"/>
        <v>67.15217641934575</v>
      </c>
    </row>
    <row r="170" spans="1:6" ht="12.75" customHeight="1" x14ac:dyDescent="0.2">
      <c r="A170" s="53">
        <v>3221</v>
      </c>
      <c r="B170" s="85" t="s">
        <v>384</v>
      </c>
      <c r="C170" s="50" t="s">
        <v>385</v>
      </c>
      <c r="D170" s="242">
        <v>56606.66</v>
      </c>
      <c r="E170" s="242">
        <v>42490.94</v>
      </c>
      <c r="F170" s="52">
        <f t="shared" si="31"/>
        <v>75.063499595277307</v>
      </c>
    </row>
    <row r="171" spans="1:6" ht="12.75" customHeight="1" x14ac:dyDescent="0.2">
      <c r="A171" s="53">
        <v>3222</v>
      </c>
      <c r="B171" s="85" t="s">
        <v>386</v>
      </c>
      <c r="C171" s="50" t="s">
        <v>387</v>
      </c>
      <c r="D171" s="242">
        <v>8517.6299999999992</v>
      </c>
      <c r="E171" s="242"/>
      <c r="F171" s="52">
        <f t="shared" si="31"/>
        <v>0</v>
      </c>
    </row>
    <row r="172" spans="1:6" ht="12.75" customHeight="1" x14ac:dyDescent="0.2">
      <c r="A172" s="53">
        <v>3223</v>
      </c>
      <c r="B172" s="85" t="s">
        <v>388</v>
      </c>
      <c r="C172" s="50" t="s">
        <v>389</v>
      </c>
      <c r="D172" s="242">
        <v>45869.440000000002</v>
      </c>
      <c r="E172" s="242">
        <v>40570.54</v>
      </c>
      <c r="F172" s="52">
        <f t="shared" si="31"/>
        <v>88.447864198908903</v>
      </c>
    </row>
    <row r="173" spans="1:6" ht="12.75" customHeight="1" x14ac:dyDescent="0.2">
      <c r="A173" s="53">
        <v>3224</v>
      </c>
      <c r="B173" s="85" t="s">
        <v>390</v>
      </c>
      <c r="C173" s="50" t="s">
        <v>391</v>
      </c>
      <c r="D173" s="242">
        <v>4198.8500000000004</v>
      </c>
      <c r="E173" s="242">
        <v>799.11</v>
      </c>
      <c r="F173" s="52">
        <f t="shared" si="31"/>
        <v>19.031639615609034</v>
      </c>
    </row>
    <row r="174" spans="1:6" ht="12.75" customHeight="1" x14ac:dyDescent="0.2">
      <c r="A174" s="53">
        <v>3225</v>
      </c>
      <c r="B174" s="85" t="s">
        <v>392</v>
      </c>
      <c r="C174" s="50" t="s">
        <v>393</v>
      </c>
      <c r="D174" s="242">
        <v>14040.49</v>
      </c>
      <c r="E174" s="242">
        <v>2866.31</v>
      </c>
      <c r="F174" s="52">
        <f t="shared" si="31"/>
        <v>20.414600914925334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266.56</v>
      </c>
      <c r="E176" s="242">
        <v>234.92</v>
      </c>
      <c r="F176" s="52">
        <f t="shared" si="31"/>
        <v>88.130252100840337</v>
      </c>
    </row>
    <row r="177" spans="1:6" ht="12.75" customHeight="1" x14ac:dyDescent="0.2">
      <c r="A177" s="53">
        <v>323</v>
      </c>
      <c r="B177" s="85" t="s">
        <v>398</v>
      </c>
      <c r="C177" s="50" t="s">
        <v>399</v>
      </c>
      <c r="D177" s="51">
        <f t="shared" ref="D177:E177" si="42">SUM(D178:D186)</f>
        <v>606819.16999999993</v>
      </c>
      <c r="E177" s="51">
        <f t="shared" si="42"/>
        <v>352124.29</v>
      </c>
      <c r="F177" s="52">
        <f t="shared" si="31"/>
        <v>58.027878387559838</v>
      </c>
    </row>
    <row r="178" spans="1:6" ht="12.75" customHeight="1" x14ac:dyDescent="0.2">
      <c r="A178" s="53">
        <v>3231</v>
      </c>
      <c r="B178" s="85" t="s">
        <v>400</v>
      </c>
      <c r="C178" s="50" t="s">
        <v>401</v>
      </c>
      <c r="D178" s="242">
        <v>31408.59</v>
      </c>
      <c r="E178" s="242">
        <v>28739.73</v>
      </c>
      <c r="F178" s="52">
        <f t="shared" si="31"/>
        <v>91.50277042044867</v>
      </c>
    </row>
    <row r="179" spans="1:6" ht="12.75" customHeight="1" x14ac:dyDescent="0.2">
      <c r="A179" s="53">
        <v>3232</v>
      </c>
      <c r="B179" s="85" t="s">
        <v>402</v>
      </c>
      <c r="C179" s="50" t="s">
        <v>403</v>
      </c>
      <c r="D179" s="242">
        <v>96434.6</v>
      </c>
      <c r="E179" s="242">
        <v>25013.73</v>
      </c>
      <c r="F179" s="52">
        <f t="shared" si="31"/>
        <v>25.938542805175736</v>
      </c>
    </row>
    <row r="180" spans="1:6" ht="12.75" customHeight="1" x14ac:dyDescent="0.2">
      <c r="A180" s="53">
        <v>3233</v>
      </c>
      <c r="B180" s="85" t="s">
        <v>404</v>
      </c>
      <c r="C180" s="50" t="s">
        <v>405</v>
      </c>
      <c r="D180" s="242">
        <v>42892.4</v>
      </c>
      <c r="E180" s="242">
        <v>41952.81</v>
      </c>
      <c r="F180" s="52">
        <f t="shared" si="31"/>
        <v>97.80942544599975</v>
      </c>
    </row>
    <row r="181" spans="1:6" ht="12.75" customHeight="1" x14ac:dyDescent="0.2">
      <c r="A181" s="53">
        <v>3234</v>
      </c>
      <c r="B181" s="85" t="s">
        <v>406</v>
      </c>
      <c r="C181" s="50" t="s">
        <v>407</v>
      </c>
      <c r="D181" s="242">
        <v>22381.18</v>
      </c>
      <c r="E181" s="242">
        <v>20011.75</v>
      </c>
      <c r="F181" s="52">
        <f t="shared" si="31"/>
        <v>89.413292775447943</v>
      </c>
    </row>
    <row r="182" spans="1:6" ht="12.75" customHeight="1" x14ac:dyDescent="0.2">
      <c r="A182" s="53">
        <v>3235</v>
      </c>
      <c r="B182" s="85" t="s">
        <v>408</v>
      </c>
      <c r="C182" s="50" t="s">
        <v>409</v>
      </c>
      <c r="D182" s="242">
        <v>32904.69</v>
      </c>
      <c r="E182" s="242">
        <f>42809.21+11563.65</f>
        <v>54372.86</v>
      </c>
      <c r="F182" s="52">
        <f t="shared" si="31"/>
        <v>165.24349568404989</v>
      </c>
    </row>
    <row r="183" spans="1:6" ht="12.75" customHeight="1" x14ac:dyDescent="0.2">
      <c r="A183" s="53">
        <v>3236</v>
      </c>
      <c r="B183" s="85" t="s">
        <v>410</v>
      </c>
      <c r="C183" s="50" t="s">
        <v>411</v>
      </c>
      <c r="D183" s="242">
        <v>11611.63</v>
      </c>
      <c r="E183" s="242">
        <v>9685.74</v>
      </c>
      <c r="F183" s="52">
        <f t="shared" si="31"/>
        <v>83.414128765728847</v>
      </c>
    </row>
    <row r="184" spans="1:6" ht="12.75" customHeight="1" x14ac:dyDescent="0.2">
      <c r="A184" s="53">
        <v>3237</v>
      </c>
      <c r="B184" s="85" t="s">
        <v>412</v>
      </c>
      <c r="C184" s="50" t="s">
        <v>413</v>
      </c>
      <c r="D184" s="242">
        <v>255611.5</v>
      </c>
      <c r="E184" s="242">
        <v>115970.22</v>
      </c>
      <c r="F184" s="52">
        <f t="shared" si="31"/>
        <v>45.36971928101827</v>
      </c>
    </row>
    <row r="185" spans="1:6" ht="12.75" customHeight="1" x14ac:dyDescent="0.2">
      <c r="A185" s="53">
        <v>3238</v>
      </c>
      <c r="B185" s="85" t="s">
        <v>414</v>
      </c>
      <c r="C185" s="50" t="s">
        <v>415</v>
      </c>
      <c r="D185" s="242">
        <v>22232.79</v>
      </c>
      <c r="E185" s="242">
        <v>12467.77</v>
      </c>
      <c r="F185" s="52">
        <f t="shared" si="31"/>
        <v>56.078296965877868</v>
      </c>
    </row>
    <row r="186" spans="1:6" ht="12.75" customHeight="1" x14ac:dyDescent="0.2">
      <c r="A186" s="53">
        <v>3239</v>
      </c>
      <c r="B186" s="85" t="s">
        <v>416</v>
      </c>
      <c r="C186" s="50" t="s">
        <v>417</v>
      </c>
      <c r="D186" s="242">
        <v>91341.79</v>
      </c>
      <c r="E186" s="242">
        <v>43909.68</v>
      </c>
      <c r="F186" s="52">
        <f t="shared" si="31"/>
        <v>48.071840939399159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100368.34</v>
      </c>
      <c r="E188" s="51">
        <f t="shared" si="43"/>
        <v>116220.34</v>
      </c>
      <c r="F188" s="52">
        <f t="shared" si="31"/>
        <v>115.79382502490327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16706.169999999998</v>
      </c>
      <c r="E190" s="242">
        <v>21932.57</v>
      </c>
      <c r="F190" s="52">
        <f t="shared" si="31"/>
        <v>131.28425007048295</v>
      </c>
    </row>
    <row r="191" spans="1:6" ht="12.75" customHeight="1" x14ac:dyDescent="0.2">
      <c r="A191" s="53">
        <v>3293</v>
      </c>
      <c r="B191" s="85" t="s">
        <v>426</v>
      </c>
      <c r="C191" s="50" t="s">
        <v>427</v>
      </c>
      <c r="D191" s="242">
        <v>46621.42</v>
      </c>
      <c r="E191" s="242">
        <v>26506.03</v>
      </c>
      <c r="F191" s="52">
        <f t="shared" si="31"/>
        <v>56.853759495099034</v>
      </c>
    </row>
    <row r="192" spans="1:6" ht="12.75" customHeight="1" x14ac:dyDescent="0.2">
      <c r="A192" s="53">
        <v>3294</v>
      </c>
      <c r="B192" s="85" t="s">
        <v>428</v>
      </c>
      <c r="C192" s="50" t="s">
        <v>429</v>
      </c>
      <c r="D192" s="242">
        <v>9252.26</v>
      </c>
      <c r="E192" s="242">
        <v>7976.28</v>
      </c>
      <c r="F192" s="52">
        <f t="shared" si="31"/>
        <v>86.208991100552723</v>
      </c>
    </row>
    <row r="193" spans="1:6" ht="12.75" customHeight="1" x14ac:dyDescent="0.2">
      <c r="A193" s="53">
        <v>3295</v>
      </c>
      <c r="B193" s="85" t="s">
        <v>430</v>
      </c>
      <c r="C193" s="50" t="s">
        <v>431</v>
      </c>
      <c r="D193" s="242">
        <v>2017.5</v>
      </c>
      <c r="E193" s="242">
        <f>161.33+2156</f>
        <v>2317.33</v>
      </c>
      <c r="F193" s="52">
        <f t="shared" si="31"/>
        <v>114.86146220570012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25770.99</v>
      </c>
      <c r="E195" s="242">
        <v>57488.13</v>
      </c>
      <c r="F195" s="52">
        <f t="shared" si="31"/>
        <v>223.07303677507147</v>
      </c>
    </row>
    <row r="196" spans="1:6" ht="12.75" customHeight="1" x14ac:dyDescent="0.2">
      <c r="A196" s="53">
        <v>34</v>
      </c>
      <c r="B196" s="232" t="s">
        <v>436</v>
      </c>
      <c r="C196" s="50" t="s">
        <v>437</v>
      </c>
      <c r="D196" s="51">
        <f t="shared" ref="D196:E196" si="44">D197+D202+D210</f>
        <v>9727.0899999999983</v>
      </c>
      <c r="E196" s="51">
        <f t="shared" si="44"/>
        <v>13473.41</v>
      </c>
      <c r="F196" s="52">
        <f t="shared" si="31"/>
        <v>138.51429358626274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9727.0899999999983</v>
      </c>
      <c r="E210" s="51">
        <f t="shared" si="47"/>
        <v>13473.41</v>
      </c>
      <c r="F210" s="52">
        <f t="shared" si="31"/>
        <v>138.51429358626274</v>
      </c>
    </row>
    <row r="211" spans="1:6" ht="12.75" customHeight="1" x14ac:dyDescent="0.2">
      <c r="A211" s="53">
        <v>3431</v>
      </c>
      <c r="B211" s="232" t="s">
        <v>466</v>
      </c>
      <c r="C211" s="50" t="s">
        <v>467</v>
      </c>
      <c r="D211" s="242">
        <v>9643.89</v>
      </c>
      <c r="E211" s="242">
        <v>12820.09</v>
      </c>
      <c r="F211" s="52">
        <f t="shared" si="31"/>
        <v>132.93484268277635</v>
      </c>
    </row>
    <row r="212" spans="1:6" ht="12.75" customHeight="1" x14ac:dyDescent="0.2">
      <c r="A212" s="53">
        <v>3432</v>
      </c>
      <c r="B212" s="85" t="s">
        <v>468</v>
      </c>
      <c r="C212" s="50" t="s">
        <v>469</v>
      </c>
      <c r="D212" s="242">
        <v>67.650000000000006</v>
      </c>
      <c r="E212" s="242">
        <v>563.55999999999995</v>
      </c>
      <c r="F212" s="52">
        <f t="shared" si="31"/>
        <v>833.05247597930497</v>
      </c>
    </row>
    <row r="213" spans="1:6" ht="12.75" customHeight="1" x14ac:dyDescent="0.2">
      <c r="A213" s="53">
        <v>3433</v>
      </c>
      <c r="B213" s="85" t="s">
        <v>470</v>
      </c>
      <c r="C213" s="50" t="s">
        <v>471</v>
      </c>
      <c r="D213" s="242">
        <v>15.55</v>
      </c>
      <c r="E213" s="242">
        <v>89.76</v>
      </c>
      <c r="F213" s="52">
        <f t="shared" si="31"/>
        <v>577.23472668810291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930</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930</v>
      </c>
      <c r="E223" s="242"/>
      <c r="F223" s="52">
        <f t="shared" si="31"/>
        <v>0</v>
      </c>
    </row>
    <row r="224" spans="1:6" ht="24" x14ac:dyDescent="0.2">
      <c r="A224" s="53">
        <v>36</v>
      </c>
      <c r="B224" s="85" t="s">
        <v>492</v>
      </c>
      <c r="C224" s="50" t="s">
        <v>493</v>
      </c>
      <c r="D224" s="51">
        <f t="shared" ref="D224:E224" si="51">D225+D228+D231+D236+D240+D244+D247</f>
        <v>72217.2</v>
      </c>
      <c r="E224" s="51">
        <f t="shared" si="51"/>
        <v>51133.59</v>
      </c>
      <c r="F224" s="52">
        <f t="shared" ref="F224:F235" si="52">IF(D224&lt;&gt;0,IF(E224/D224&gt;=100,"&gt;&gt;100",E224/D224*100),"-")</f>
        <v>70.805279074791045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19296</v>
      </c>
      <c r="E228" s="51">
        <f t="shared" si="54"/>
        <v>0</v>
      </c>
      <c r="F228" s="52">
        <f t="shared" si="52"/>
        <v>0</v>
      </c>
    </row>
    <row r="229" spans="1:6" ht="12.75" customHeight="1" x14ac:dyDescent="0.2">
      <c r="A229" s="53">
        <v>3621</v>
      </c>
      <c r="B229" s="85" t="s">
        <v>502</v>
      </c>
      <c r="C229" s="50" t="s">
        <v>503</v>
      </c>
      <c r="D229" s="242">
        <v>19296</v>
      </c>
      <c r="E229" s="242"/>
      <c r="F229" s="52">
        <f t="shared" si="52"/>
        <v>0</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52921.2</v>
      </c>
      <c r="E247" s="51">
        <f t="shared" si="62"/>
        <v>51133.59</v>
      </c>
      <c r="F247" s="52">
        <f t="shared" si="61"/>
        <v>96.622128749914964</v>
      </c>
    </row>
    <row r="248" spans="1:6" ht="12.75" customHeight="1" x14ac:dyDescent="0.2">
      <c r="A248" s="53" t="s">
        <v>540</v>
      </c>
      <c r="B248" s="85" t="s">
        <v>202</v>
      </c>
      <c r="C248" s="50" t="s">
        <v>540</v>
      </c>
      <c r="D248" s="242">
        <v>52921.2</v>
      </c>
      <c r="E248" s="242">
        <v>51133.59</v>
      </c>
      <c r="F248" s="52">
        <f t="shared" si="61"/>
        <v>96.622128749914964</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511</v>
      </c>
      <c r="E252" s="51">
        <f t="shared" si="63"/>
        <v>810</v>
      </c>
      <c r="F252" s="52">
        <f t="shared" ref="F252:F258" si="64">IF(D252&lt;&gt;0,IF(E252/D252&gt;=100,"&gt;&gt;100",E252/D252*100),"-")</f>
        <v>158.51272015655579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511</v>
      </c>
      <c r="E259" s="51">
        <f t="shared" si="66"/>
        <v>810</v>
      </c>
      <c r="F259" s="52">
        <f t="shared" ref="F259:F262" si="67">IF(D259&lt;&gt;0,IF(E259/D259&gt;=100,"&gt;&gt;100",E259/D259*100),"-")</f>
        <v>158.51272015655579</v>
      </c>
    </row>
    <row r="260" spans="1:6" ht="12.75" customHeight="1" x14ac:dyDescent="0.2">
      <c r="A260" s="53">
        <v>3721</v>
      </c>
      <c r="B260" s="85" t="s">
        <v>560</v>
      </c>
      <c r="C260" s="50" t="s">
        <v>561</v>
      </c>
      <c r="D260" s="242">
        <v>511</v>
      </c>
      <c r="E260" s="242">
        <v>810</v>
      </c>
      <c r="F260" s="52">
        <f t="shared" si="67"/>
        <v>158.51272015655579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1650</v>
      </c>
      <c r="E263" s="51">
        <f t="shared" si="68"/>
        <v>4082.39</v>
      </c>
      <c r="F263" s="52">
        <f t="shared" ref="F263:F267" si="69">IF(D263&lt;&gt;0,IF(E263/D263&gt;=100,"&gt;&gt;100",E263/D263*100),"-")</f>
        <v>247.41757575757575</v>
      </c>
    </row>
    <row r="264" spans="1:6" ht="12.75" customHeight="1" x14ac:dyDescent="0.2">
      <c r="A264" s="53">
        <v>381</v>
      </c>
      <c r="B264" s="85" t="s">
        <v>568</v>
      </c>
      <c r="C264" s="50" t="s">
        <v>569</v>
      </c>
      <c r="D264" s="51">
        <f t="shared" ref="D264:E264" si="70">SUM(D265:D267)</f>
        <v>1650</v>
      </c>
      <c r="E264" s="51">
        <f t="shared" si="70"/>
        <v>1280</v>
      </c>
      <c r="F264" s="52">
        <f t="shared" si="69"/>
        <v>77.575757575757578</v>
      </c>
    </row>
    <row r="265" spans="1:6" ht="12.75" customHeight="1" x14ac:dyDescent="0.2">
      <c r="A265" s="53">
        <v>3811</v>
      </c>
      <c r="B265" s="85" t="s">
        <v>570</v>
      </c>
      <c r="C265" s="50" t="s">
        <v>571</v>
      </c>
      <c r="D265" s="242">
        <v>1650</v>
      </c>
      <c r="E265" s="242">
        <f>150+500</f>
        <v>650</v>
      </c>
      <c r="F265" s="52">
        <f t="shared" si="69"/>
        <v>39.393939393939391</v>
      </c>
    </row>
    <row r="266" spans="1:6" ht="12.75" customHeight="1" x14ac:dyDescent="0.2">
      <c r="A266" s="53">
        <v>3812</v>
      </c>
      <c r="B266" s="85" t="s">
        <v>572</v>
      </c>
      <c r="C266" s="50" t="s">
        <v>573</v>
      </c>
      <c r="D266" s="242">
        <v>0</v>
      </c>
      <c r="E266" s="242">
        <v>630</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2802.39</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v>712.5</v>
      </c>
      <c r="F270" s="52" t="str">
        <f t="shared" si="72"/>
        <v>-</v>
      </c>
    </row>
    <row r="271" spans="1:6" ht="12.75" customHeight="1" x14ac:dyDescent="0.2">
      <c r="A271" s="53" t="s">
        <v>582</v>
      </c>
      <c r="B271" s="85" t="s">
        <v>583</v>
      </c>
      <c r="C271" s="50" t="s">
        <v>582</v>
      </c>
      <c r="D271" s="242">
        <v>0</v>
      </c>
      <c r="E271" s="242">
        <v>2089.89</v>
      </c>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5287614.99</v>
      </c>
      <c r="E289" s="51">
        <f t="shared" si="79"/>
        <v>5347583.71</v>
      </c>
      <c r="F289" s="52">
        <f t="shared" si="76"/>
        <v>101.13413552449286</v>
      </c>
    </row>
    <row r="290" spans="1:6" ht="12.75" customHeight="1" x14ac:dyDescent="0.2">
      <c r="A290" s="53" t="s">
        <v>609</v>
      </c>
      <c r="B290" s="85" t="s">
        <v>620</v>
      </c>
      <c r="C290" s="50" t="s">
        <v>621</v>
      </c>
      <c r="D290" s="51">
        <f>IF(D6&gt;=D289,D6-D289,0)</f>
        <v>153845.33999999985</v>
      </c>
      <c r="E290" s="51">
        <f>IF(E6&gt;=E289,E6-E289,0)</f>
        <v>137284.40000000037</v>
      </c>
      <c r="F290" s="52">
        <f t="shared" si="76"/>
        <v>89.235332054906905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150499.48000000001</v>
      </c>
      <c r="E292" s="242">
        <v>289929.96999999997</v>
      </c>
      <c r="F292" s="52">
        <f t="shared" si="76"/>
        <v>192.64516395671265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719259.69</v>
      </c>
      <c r="E295" s="242">
        <v>614908.31000000006</v>
      </c>
      <c r="F295" s="52">
        <f t="shared" si="76"/>
        <v>85.491835361995626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1000</v>
      </c>
      <c r="E298" s="51">
        <f t="shared" si="80"/>
        <v>6318.14</v>
      </c>
      <c r="F298" s="52">
        <f t="shared" ref="F298:F418" si="81">IF(D298&lt;&gt;0,IF(E298/D298&gt;=100,"&gt;&gt;100",E298/D298*100),"-")</f>
        <v>631.81400000000008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1000</v>
      </c>
      <c r="E311" s="51">
        <f t="shared" si="85"/>
        <v>6318.14</v>
      </c>
      <c r="F311" s="52">
        <f t="shared" si="81"/>
        <v>631.81400000000008</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1000</v>
      </c>
      <c r="E317" s="51">
        <f t="shared" si="87"/>
        <v>6318.14</v>
      </c>
      <c r="F317" s="52">
        <f t="shared" si="81"/>
        <v>631.81400000000008</v>
      </c>
    </row>
    <row r="318" spans="1:6" ht="12.75" customHeight="1" x14ac:dyDescent="0.2">
      <c r="A318" s="53">
        <v>7221</v>
      </c>
      <c r="B318" s="85" t="s">
        <v>675</v>
      </c>
      <c r="C318" s="50" t="s">
        <v>676</v>
      </c>
      <c r="D318" s="242">
        <v>1000</v>
      </c>
      <c r="E318" s="242">
        <v>6318.14</v>
      </c>
      <c r="F318" s="52">
        <f t="shared" si="81"/>
        <v>631.81400000000008</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132359.98000000001</v>
      </c>
      <c r="E350" s="51">
        <f t="shared" si="95"/>
        <v>24766.080000000002</v>
      </c>
      <c r="F350" s="52">
        <f t="shared" si="81"/>
        <v>18.711154232570905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132359.98000000001</v>
      </c>
      <c r="E363" s="51">
        <f t="shared" si="99"/>
        <v>24766.080000000002</v>
      </c>
      <c r="F363" s="52">
        <f t="shared" si="81"/>
        <v>18.711154232570905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123143.45</v>
      </c>
      <c r="E369" s="51">
        <f t="shared" si="101"/>
        <v>15485.72</v>
      </c>
      <c r="F369" s="52">
        <f t="shared" si="81"/>
        <v>12.575350130274895</v>
      </c>
    </row>
    <row r="370" spans="1:6" ht="12.75" customHeight="1" x14ac:dyDescent="0.2">
      <c r="A370" s="53">
        <v>4221</v>
      </c>
      <c r="B370" s="85" t="s">
        <v>675</v>
      </c>
      <c r="C370" s="50" t="s">
        <v>767</v>
      </c>
      <c r="D370" s="242">
        <v>100001.71</v>
      </c>
      <c r="E370" s="242">
        <v>10164.43</v>
      </c>
      <c r="F370" s="52">
        <f t="shared" si="81"/>
        <v>10.164256191219129</v>
      </c>
    </row>
    <row r="371" spans="1:6" ht="12.75" customHeight="1" x14ac:dyDescent="0.2">
      <c r="A371" s="53">
        <v>4222</v>
      </c>
      <c r="B371" s="85" t="s">
        <v>768</v>
      </c>
      <c r="C371" s="50" t="s">
        <v>769</v>
      </c>
      <c r="D371" s="242">
        <v>4965.7299999999996</v>
      </c>
      <c r="E371" s="242">
        <v>305.45999999999998</v>
      </c>
      <c r="F371" s="52">
        <f t="shared" si="81"/>
        <v>6.1513614312497866</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18176.009999999998</v>
      </c>
      <c r="E376" s="242">
        <v>5015.83</v>
      </c>
      <c r="F376" s="52">
        <f t="shared" si="81"/>
        <v>27.595880504027015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9216.5300000000007</v>
      </c>
      <c r="E383" s="51">
        <f t="shared" si="103"/>
        <v>9280.36</v>
      </c>
      <c r="F383" s="52">
        <f t="shared" si="81"/>
        <v>100.69255999817719</v>
      </c>
    </row>
    <row r="384" spans="1:6" ht="12.75" customHeight="1" x14ac:dyDescent="0.2">
      <c r="A384" s="53">
        <v>4241</v>
      </c>
      <c r="B384" s="85" t="s">
        <v>784</v>
      </c>
      <c r="C384" s="50" t="s">
        <v>785</v>
      </c>
      <c r="D384" s="242">
        <v>9216.5300000000007</v>
      </c>
      <c r="E384" s="242">
        <v>9280.36</v>
      </c>
      <c r="F384" s="52">
        <f t="shared" si="81"/>
        <v>100.69255999817719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131359.98000000001</v>
      </c>
      <c r="E408" s="51">
        <f t="shared" si="111"/>
        <v>18447.940000000002</v>
      </c>
      <c r="F408" s="52">
        <f t="shared" si="81"/>
        <v>14.04380542688877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115709.97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5442460.3300000001</v>
      </c>
      <c r="E412" s="51">
        <f>E6+E298</f>
        <v>5491186.25</v>
      </c>
      <c r="F412" s="52">
        <f t="shared" si="81"/>
        <v>100.8952921481377</v>
      </c>
    </row>
    <row r="413" spans="1:6" ht="12.75" customHeight="1" x14ac:dyDescent="0.2">
      <c r="A413" s="53" t="s">
        <v>609</v>
      </c>
      <c r="B413" s="85" t="s">
        <v>832</v>
      </c>
      <c r="C413" s="50" t="s">
        <v>833</v>
      </c>
      <c r="D413" s="51">
        <f t="shared" ref="D413:E413" si="112">D289+D350</f>
        <v>5419974.9700000007</v>
      </c>
      <c r="E413" s="51">
        <f t="shared" si="112"/>
        <v>5372349.79</v>
      </c>
      <c r="F413" s="52">
        <f t="shared" si="81"/>
        <v>99.121302584170408</v>
      </c>
    </row>
    <row r="414" spans="1:6" ht="12.75" customHeight="1" x14ac:dyDescent="0.2">
      <c r="A414" s="53" t="s">
        <v>609</v>
      </c>
      <c r="B414" s="85" t="s">
        <v>834</v>
      </c>
      <c r="C414" s="50" t="s">
        <v>835</v>
      </c>
      <c r="D414" s="51">
        <f t="shared" ref="D414:E414" si="113">IF(D412&gt;=D413,D412-D413,0)</f>
        <v>22485.359999999404</v>
      </c>
      <c r="E414" s="51">
        <f t="shared" si="113"/>
        <v>118836.45999999996</v>
      </c>
      <c r="F414" s="52">
        <f t="shared" si="81"/>
        <v>528.50592563340365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150499.48000000001</v>
      </c>
      <c r="E416" s="51">
        <f t="shared" si="115"/>
        <v>174219.99999999997</v>
      </c>
      <c r="F416" s="52">
        <f t="shared" si="81"/>
        <v>115.76119731443588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5442460.3300000001</v>
      </c>
      <c r="E639" s="51">
        <f t="shared" si="180"/>
        <v>5491186.25</v>
      </c>
      <c r="F639" s="52">
        <f t="shared" si="119"/>
        <v>100.8952921481377</v>
      </c>
    </row>
    <row r="640" spans="1:6" ht="12.75" customHeight="1" x14ac:dyDescent="0.2">
      <c r="A640" s="53" t="s">
        <v>609</v>
      </c>
      <c r="B640" s="85" t="s">
        <v>1278</v>
      </c>
      <c r="C640" s="50" t="s">
        <v>1279</v>
      </c>
      <c r="D640" s="51">
        <f t="shared" ref="D640:E640" si="181">D413+D528</f>
        <v>5419974.9700000007</v>
      </c>
      <c r="E640" s="51">
        <f t="shared" si="181"/>
        <v>5372349.79</v>
      </c>
      <c r="F640" s="52">
        <f t="shared" si="119"/>
        <v>99.121302584170408</v>
      </c>
    </row>
    <row r="641" spans="1:6" ht="12.75" customHeight="1" x14ac:dyDescent="0.2">
      <c r="A641" s="53" t="s">
        <v>609</v>
      </c>
      <c r="B641" s="85" t="s">
        <v>1280</v>
      </c>
      <c r="C641" s="50" t="s">
        <v>1281</v>
      </c>
      <c r="D641" s="51">
        <f t="shared" ref="D641:E641" si="182">IF(D639&gt;=D640,D639-D640,0)</f>
        <v>22485.359999999404</v>
      </c>
      <c r="E641" s="51">
        <f t="shared" si="182"/>
        <v>118836.45999999996</v>
      </c>
      <c r="F641" s="52">
        <f t="shared" si="119"/>
        <v>528.50592563340365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150499.48000000001</v>
      </c>
      <c r="E643" s="51">
        <f t="shared" si="184"/>
        <v>174219.99999999997</v>
      </c>
      <c r="F643" s="52">
        <f t="shared" si="119"/>
        <v>115.76119731443588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172984.83999999941</v>
      </c>
      <c r="E645" s="51">
        <f t="shared" si="186"/>
        <v>293056.45999999996</v>
      </c>
      <c r="F645" s="52">
        <f t="shared" si="119"/>
        <v>169.41164323995153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287498.65999999997</v>
      </c>
      <c r="E647" s="243">
        <v>322525.94</v>
      </c>
      <c r="F647" s="57">
        <f t="shared" si="119"/>
        <v>112.18345852464149</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1737453.29</v>
      </c>
      <c r="E649" s="242">
        <v>1515292.04</v>
      </c>
      <c r="F649" s="52">
        <f t="shared" ref="F649:F724" si="188">IF(D649&lt;&gt;0,IF(E649/D649&gt;=100,"&gt;&gt;100",E649/D649*100),"-")</f>
        <v>87.213397259157404</v>
      </c>
    </row>
    <row r="650" spans="1:6" ht="12.75" customHeight="1" x14ac:dyDescent="0.2">
      <c r="A650" s="53" t="s">
        <v>1297</v>
      </c>
      <c r="B650" s="85" t="s">
        <v>1298</v>
      </c>
      <c r="C650" s="50" t="s">
        <v>1297</v>
      </c>
      <c r="D650" s="242">
        <v>7418812.2999999998</v>
      </c>
      <c r="E650" s="242">
        <f>8360028.74+446.66</f>
        <v>8360475.4000000004</v>
      </c>
      <c r="F650" s="52">
        <f t="shared" si="188"/>
        <v>112.69290907926057</v>
      </c>
    </row>
    <row r="651" spans="1:6" ht="12.75" customHeight="1" x14ac:dyDescent="0.2">
      <c r="A651" s="53" t="s">
        <v>1299</v>
      </c>
      <c r="B651" s="85" t="s">
        <v>1300</v>
      </c>
      <c r="C651" s="50" t="s">
        <v>1299</v>
      </c>
      <c r="D651" s="242">
        <v>7640787.71</v>
      </c>
      <c r="E651" s="242">
        <v>7926024.9000000004</v>
      </c>
      <c r="F651" s="52">
        <f t="shared" si="188"/>
        <v>103.73308617940913</v>
      </c>
    </row>
    <row r="652" spans="1:6" ht="24" x14ac:dyDescent="0.2">
      <c r="A652" s="53">
        <v>11</v>
      </c>
      <c r="B652" s="85" t="s">
        <v>1301</v>
      </c>
      <c r="C652" s="50" t="s">
        <v>1302</v>
      </c>
      <c r="D652" s="51">
        <f t="shared" ref="D652:E652" si="189">+D649+D650-D651</f>
        <v>1515477.88</v>
      </c>
      <c r="E652" s="51">
        <f t="shared" si="189"/>
        <v>1949742.540000001</v>
      </c>
      <c r="F652" s="52">
        <f t="shared" si="188"/>
        <v>128.65529518649265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96</v>
      </c>
      <c r="E654" s="262">
        <v>95</v>
      </c>
      <c r="F654" s="52">
        <f t="shared" si="188"/>
        <v>98.958333333333343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94</v>
      </c>
      <c r="E656" s="262">
        <v>92</v>
      </c>
      <c r="F656" s="52">
        <f t="shared" si="188"/>
        <v>97.872340425531917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150</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67073.919999999998</v>
      </c>
      <c r="E696" s="242">
        <v>37794.01</v>
      </c>
      <c r="F696" s="52">
        <f t="shared" si="188"/>
        <v>56.346803645888002</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1280477.9099999999</v>
      </c>
      <c r="E710" s="242">
        <v>865215.63</v>
      </c>
      <c r="F710" s="52">
        <f t="shared" si="188"/>
        <v>67.569742768932272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2675.88</v>
      </c>
      <c r="E712" s="242">
        <f>+[1]Sheet1!$H$3370</f>
        <v>0</v>
      </c>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4430.9399999999996</v>
      </c>
      <c r="E716" s="242">
        <v>6983.16</v>
      </c>
      <c r="F716" s="52">
        <f t="shared" si="188"/>
        <v>157.59996750125256</v>
      </c>
    </row>
    <row r="717" spans="1:6" ht="12.75" customHeight="1" x14ac:dyDescent="0.2">
      <c r="A717" s="53">
        <v>31215</v>
      </c>
      <c r="B717" s="85" t="s">
        <v>1414</v>
      </c>
      <c r="C717" s="50" t="s">
        <v>1415</v>
      </c>
      <c r="D717" s="242">
        <v>1865.8</v>
      </c>
      <c r="E717" s="242">
        <v>882.88</v>
      </c>
      <c r="F717" s="52">
        <f t="shared" si="188"/>
        <v>47.31911244506378</v>
      </c>
    </row>
    <row r="718" spans="1:6" ht="12.75" customHeight="1" x14ac:dyDescent="0.2">
      <c r="A718" s="53">
        <v>32121</v>
      </c>
      <c r="B718" s="85" t="s">
        <v>1416</v>
      </c>
      <c r="C718" s="50" t="s">
        <v>1417</v>
      </c>
      <c r="D718" s="242">
        <v>0</v>
      </c>
      <c r="E718" s="242">
        <v>65530.559999999998</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11611.63</v>
      </c>
      <c r="E720" s="242">
        <v>9685.74</v>
      </c>
      <c r="F720" s="52">
        <f t="shared" si="188"/>
        <v>83.414128765728847</v>
      </c>
    </row>
    <row r="721" spans="1:6" ht="12.75" customHeight="1" x14ac:dyDescent="0.2">
      <c r="A721" s="53" t="s">
        <v>1422</v>
      </c>
      <c r="B721" s="85" t="s">
        <v>1423</v>
      </c>
      <c r="C721" s="50" t="s">
        <v>1422</v>
      </c>
      <c r="D721" s="242">
        <v>140095.26</v>
      </c>
      <c r="E721" s="242">
        <v>57443.17</v>
      </c>
      <c r="F721" s="52">
        <f t="shared" si="188"/>
        <v>41.002936145020172</v>
      </c>
    </row>
    <row r="722" spans="1:6" ht="12.75" customHeight="1" x14ac:dyDescent="0.2">
      <c r="A722" s="53" t="s">
        <v>1424</v>
      </c>
      <c r="B722" s="85" t="s">
        <v>1425</v>
      </c>
      <c r="C722" s="50" t="s">
        <v>1424</v>
      </c>
      <c r="D722" s="242">
        <v>48296.7</v>
      </c>
      <c r="E722" s="310">
        <f>17164.57+7724.9</f>
        <v>24889.47</v>
      </c>
      <c r="F722" s="52">
        <f t="shared" si="188"/>
        <v>51.534514780512964</v>
      </c>
    </row>
    <row r="723" spans="1:6" ht="12.75" customHeight="1" x14ac:dyDescent="0.2">
      <c r="A723" s="53" t="s">
        <v>1426</v>
      </c>
      <c r="B723" s="85" t="s">
        <v>1427</v>
      </c>
      <c r="C723" s="50" t="s">
        <v>1426</v>
      </c>
      <c r="D723" s="242">
        <v>12361.95</v>
      </c>
      <c r="E723" s="242">
        <v>9064.4599999999991</v>
      </c>
      <c r="F723" s="52">
        <f t="shared" si="188"/>
        <v>73.325486674836895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3141.27</v>
      </c>
      <c r="E726" s="242">
        <v>4101.0600000000004</v>
      </c>
      <c r="F726" s="52">
        <f t="shared" si="190"/>
        <v>130.55420259958552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511</v>
      </c>
      <c r="E819" s="242">
        <v>810</v>
      </c>
      <c r="F819" s="52">
        <f t="shared" si="190"/>
        <v>158.51272015655579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20" zoomScaleNormal="120" workbookViewId="0">
      <selection activeCell="E21" sqref="E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4947840.9399999995</v>
      </c>
      <c r="E6" s="229">
        <f t="shared" si="0"/>
        <v>5047646.3800000008</v>
      </c>
      <c r="F6" s="230">
        <f t="shared" ref="F6:F260" si="1">IF(D6&gt;0,IF(E6/D6&gt;=100,"&gt;&gt;100",E6/D6*100),"-")</f>
        <v>102.01715134359193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2923787.3699999996</v>
      </c>
      <c r="E7" s="104">
        <f t="shared" si="2"/>
        <v>2725525.58</v>
      </c>
      <c r="F7" s="93">
        <f t="shared" si="1"/>
        <v>93.21900791985432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119354.15000000002</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437731.59</v>
      </c>
      <c r="E10" s="247">
        <v>31773.91</v>
      </c>
      <c r="F10" s="93">
        <f t="shared" si="1"/>
        <v>7.2587655828084046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318377.44</v>
      </c>
      <c r="E11" s="247">
        <v>31773.91</v>
      </c>
      <c r="F11" s="93">
        <f t="shared" si="1"/>
        <v>9.9799502125527493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2775137.21</v>
      </c>
      <c r="E12" s="104">
        <f t="shared" si="3"/>
        <v>2686614.17</v>
      </c>
      <c r="F12" s="93">
        <f t="shared" si="1"/>
        <v>96.810138263397789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2369662.25</v>
      </c>
      <c r="E13" s="104">
        <f t="shared" si="4"/>
        <v>2338896.5299999998</v>
      </c>
      <c r="F13" s="93">
        <f t="shared" si="1"/>
        <v>98.701683330609654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2461255.25</v>
      </c>
      <c r="E15" s="247">
        <v>2461255.25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91593</v>
      </c>
      <c r="E18" s="247">
        <v>122358.72</v>
      </c>
      <c r="F18" s="93">
        <f t="shared" si="1"/>
        <v>133.58959745832104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371368.58999999997</v>
      </c>
      <c r="E19" s="104">
        <f t="shared" si="5"/>
        <v>192854.93999999994</v>
      </c>
      <c r="F19" s="93">
        <f t="shared" si="1"/>
        <v>51.930870082469802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882191.95</v>
      </c>
      <c r="E20" s="247">
        <f>484055.58+321788.15+325</f>
        <v>806168.73</v>
      </c>
      <c r="F20" s="93">
        <f t="shared" si="1"/>
        <v>91.382462739543243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39282.54</v>
      </c>
      <c r="E21" s="247">
        <f>24364.36+15223.64</f>
        <v>39588</v>
      </c>
      <c r="F21" s="93">
        <f t="shared" si="1"/>
        <v>100.77759737532246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11095.63</v>
      </c>
      <c r="E22" s="247">
        <v>11095.63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1283.69</v>
      </c>
      <c r="E25" s="247">
        <v>1283.69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299374.64</v>
      </c>
      <c r="E26" s="247">
        <v>306345.95</v>
      </c>
      <c r="F26" s="93">
        <f t="shared" si="1"/>
        <v>102.32862409454589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861859.86</v>
      </c>
      <c r="E28" s="247">
        <v>971627.06</v>
      </c>
      <c r="F28" s="93">
        <f t="shared" si="1"/>
        <v>112.73608449522176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11401.27</v>
      </c>
      <c r="E30" s="247">
        <v>11401.27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11401.27</v>
      </c>
      <c r="E34" s="247">
        <v>11401.27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34106.369999999995</v>
      </c>
      <c r="E35" s="104">
        <f t="shared" si="7"/>
        <v>52403.75</v>
      </c>
      <c r="F35" s="93">
        <f t="shared" si="1"/>
        <v>153.6479842328574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600408.31999999995</v>
      </c>
      <c r="E36" s="247">
        <v>626692.38</v>
      </c>
      <c r="F36" s="93">
        <f t="shared" si="1"/>
        <v>104.37769749759632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566301.94999999995</v>
      </c>
      <c r="E40" s="247">
        <v>574288.63</v>
      </c>
      <c r="F40" s="93">
        <f t="shared" si="1"/>
        <v>101.41032182566209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102458.95000000001</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61394.71</v>
      </c>
      <c r="E47" s="247">
        <v>61394.71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405957.68</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61394.71</v>
      </c>
      <c r="E50" s="247">
        <v>364893.44</v>
      </c>
      <c r="F50" s="93">
        <f t="shared" si="1"/>
        <v>594.34019641105886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91808.68</v>
      </c>
      <c r="E54" s="247">
        <v>94635.19</v>
      </c>
      <c r="F54" s="93">
        <f t="shared" si="1"/>
        <v>103.07869582701767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91808.68</v>
      </c>
      <c r="E55" s="247">
        <v>94635.19</v>
      </c>
      <c r="F55" s="93">
        <f t="shared" si="1"/>
        <v>103.07869582701767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29296.01</v>
      </c>
      <c r="E63" s="104">
        <f t="shared" si="12"/>
        <v>38911.410000000003</v>
      </c>
      <c r="F63" s="93">
        <f t="shared" si="1"/>
        <v>132.82153440007701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29296.01</v>
      </c>
      <c r="E67" s="247">
        <v>38911.410000000003</v>
      </c>
      <c r="F67" s="93">
        <f t="shared" si="1"/>
        <v>132.82153440007701</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2024053.57</v>
      </c>
      <c r="E68" s="104">
        <f t="shared" si="13"/>
        <v>2322120.8000000003</v>
      </c>
      <c r="F68" s="93">
        <f t="shared" si="1"/>
        <v>114.72625203294398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1515477.8800000001</v>
      </c>
      <c r="E69" s="104">
        <f t="shared" si="14"/>
        <v>1949742.54</v>
      </c>
      <c r="F69" s="93">
        <f t="shared" si="1"/>
        <v>128.65529518649259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1515292.04</v>
      </c>
      <c r="E70" s="104">
        <f t="shared" si="15"/>
        <v>1949295.8800000001</v>
      </c>
      <c r="F70" s="93">
        <f t="shared" si="1"/>
        <v>128.64159703498476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1515292.04</v>
      </c>
      <c r="E72" s="247">
        <f>1949097.58+198.3</f>
        <v>1949295.8800000001</v>
      </c>
      <c r="F72" s="93">
        <f t="shared" si="1"/>
        <v>128.64159703498476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185.84</v>
      </c>
      <c r="E76" s="247">
        <v>446.66</v>
      </c>
      <c r="F76" s="93">
        <f t="shared" si="1"/>
        <v>240.34653465346537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3534.5099999999998</v>
      </c>
      <c r="E78" s="104">
        <f>E79+SUM(E82:E84)-E85+E86</f>
        <v>1632.02</v>
      </c>
      <c r="F78" s="93">
        <f t="shared" si="1"/>
        <v>46.173868513598777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737.64</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3099.85</v>
      </c>
      <c r="E84" s="247">
        <v>1.93</v>
      </c>
      <c r="F84" s="93">
        <f t="shared" si="1"/>
        <v>6.2261077148894305E-2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434.66</v>
      </c>
      <c r="E86" s="247">
        <v>892.45</v>
      </c>
      <c r="F86" s="93">
        <f t="shared" si="1"/>
        <v>205.32140063497906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217542.52000000002</v>
      </c>
      <c r="E146" s="104">
        <f t="shared" si="26"/>
        <v>48220.30000000001</v>
      </c>
      <c r="F146" s="93">
        <f t="shared" si="1"/>
        <v>22.165919563678866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253506.19</v>
      </c>
      <c r="E160" s="247">
        <v>101471.57</v>
      </c>
      <c r="F160" s="93">
        <f t="shared" si="1"/>
        <v>40.027255350253974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35963.67</v>
      </c>
      <c r="E163" s="247">
        <v>53251.27</v>
      </c>
      <c r="F163" s="93">
        <f t="shared" si="1"/>
        <v>148.06962137067771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287498.65999999997</v>
      </c>
      <c r="E170" s="104">
        <f t="shared" si="29"/>
        <v>322525.94</v>
      </c>
      <c r="F170" s="93">
        <f t="shared" si="1"/>
        <v>112.18345852464149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11122.82</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287498.65999999997</v>
      </c>
      <c r="E173" s="247">
        <v>311403.12</v>
      </c>
      <c r="F173" s="93">
        <f t="shared" si="1"/>
        <v>108.3146335360311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4947840.9399999995</v>
      </c>
      <c r="E175" s="104">
        <f t="shared" si="30"/>
        <v>5047646.38</v>
      </c>
      <c r="F175" s="93">
        <f t="shared" si="1"/>
        <v>102.01715134359191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1132286.77</v>
      </c>
      <c r="E176" s="104">
        <f t="shared" si="31"/>
        <v>1415476.3900000001</v>
      </c>
      <c r="F176" s="93">
        <f t="shared" si="1"/>
        <v>125.01041498524266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429416.13</v>
      </c>
      <c r="E177" s="104">
        <f t="shared" si="32"/>
        <v>456133.76</v>
      </c>
      <c r="F177" s="93">
        <f t="shared" si="1"/>
        <v>106.22185058581755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314044.77</v>
      </c>
      <c r="E178" s="247">
        <v>319473.61</v>
      </c>
      <c r="F178" s="93">
        <f t="shared" si="1"/>
        <v>101.72868346127845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22141.86</v>
      </c>
      <c r="E179" s="247">
        <v>39506.65</v>
      </c>
      <c r="F179" s="93">
        <f t="shared" si="1"/>
        <v>178.42516392028494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532.94000000000005</v>
      </c>
      <c r="E180" s="104">
        <f t="shared" si="33"/>
        <v>277.82</v>
      </c>
      <c r="F180" s="93">
        <f t="shared" si="1"/>
        <v>52.129695650542274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532.94000000000005</v>
      </c>
      <c r="E183" s="247">
        <v>277.82</v>
      </c>
      <c r="F183" s="93">
        <f t="shared" si="1"/>
        <v>52.129695650542274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92696.56</v>
      </c>
      <c r="E188" s="247">
        <v>96875.68</v>
      </c>
      <c r="F188" s="93">
        <f t="shared" si="1"/>
        <v>104.50838736626255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2445.09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702870.64</v>
      </c>
      <c r="E234" s="104">
        <f t="shared" si="40"/>
        <v>956897.54</v>
      </c>
      <c r="F234" s="93">
        <f t="shared" si="1"/>
        <v>136.14134458653729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702870.64</v>
      </c>
      <c r="E236" s="247">
        <v>956897.54</v>
      </c>
      <c r="F236" s="93">
        <f t="shared" si="1"/>
        <v>136.14134458653729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3815554.17</v>
      </c>
      <c r="E237" s="104">
        <f t="shared" si="41"/>
        <v>3632169.9899999998</v>
      </c>
      <c r="F237" s="93">
        <f t="shared" si="1"/>
        <v>95.193773385741238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2922074.5</v>
      </c>
      <c r="E238" s="104">
        <f t="shared" si="42"/>
        <v>2724205.2199999997</v>
      </c>
      <c r="F238" s="93">
        <f t="shared" si="1"/>
        <v>93.228465598669715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2922074.5</v>
      </c>
      <c r="E239" s="104">
        <f t="shared" si="43"/>
        <v>2724205.2199999997</v>
      </c>
      <c r="F239" s="93">
        <f t="shared" si="1"/>
        <v>93.228465598669715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298508.06</v>
      </c>
      <c r="E240" s="247">
        <v>118809.67</v>
      </c>
      <c r="F240" s="93">
        <f t="shared" si="1"/>
        <v>39.801159807879223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2623566.44</v>
      </c>
      <c r="E241" s="247">
        <v>2605395.5499999998</v>
      </c>
      <c r="F241" s="93">
        <f t="shared" si="1"/>
        <v>99.307397376221957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172984.84000000003</v>
      </c>
      <c r="E245" s="104">
        <f t="shared" si="45"/>
        <v>293056.45999999996</v>
      </c>
      <c r="F245" s="93">
        <f t="shared" si="1"/>
        <v>169.41164323995093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288694.82</v>
      </c>
      <c r="E246" s="104">
        <f t="shared" si="46"/>
        <v>424600.66</v>
      </c>
      <c r="F246" s="93">
        <f t="shared" si="1"/>
        <v>147.07595377014385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288694.82</v>
      </c>
      <c r="E247" s="247">
        <v>424600.66</v>
      </c>
      <c r="F247" s="93">
        <f t="shared" si="1"/>
        <v>147.07595377014385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115709.98</v>
      </c>
      <c r="E250" s="104">
        <f t="shared" si="47"/>
        <v>131544.20000000001</v>
      </c>
      <c r="F250" s="93">
        <f t="shared" si="1"/>
        <v>113.68440302210755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115709.98</v>
      </c>
      <c r="E252" s="247">
        <v>131544.20000000001</v>
      </c>
      <c r="F252" s="93">
        <f t="shared" si="1"/>
        <v>113.68440302210755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720494.83</v>
      </c>
      <c r="E255" s="247">
        <v>614908.31000000006</v>
      </c>
      <c r="F255" s="93">
        <f t="shared" si="1"/>
        <v>85.345277217325773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1834568.89</v>
      </c>
      <c r="E259" s="104">
        <f t="shared" si="49"/>
        <v>1779981.32</v>
      </c>
      <c r="F259" s="93">
        <f t="shared" si="1"/>
        <v>97.024501489284503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1834568.89</v>
      </c>
      <c r="E260" s="248">
        <v>1779981.32</v>
      </c>
      <c r="F260" s="97">
        <f t="shared" si="1"/>
        <v>97.024501489284503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86192</v>
      </c>
      <c r="E264" s="247">
        <f>101471.57-6230</f>
        <v>95241.57</v>
      </c>
      <c r="F264" s="93">
        <f t="shared" si="50"/>
        <v>110.49931548171526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167314.19</v>
      </c>
      <c r="E265" s="247">
        <v>6230</v>
      </c>
      <c r="F265" s="93">
        <f t="shared" si="50"/>
        <v>3.7235335508602105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559.80999999999995</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434.66</v>
      </c>
      <c r="E269" s="247">
        <v>308.64</v>
      </c>
      <c r="F269" s="93">
        <f t="shared" si="50"/>
        <v>71.007224037178474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429416.13</v>
      </c>
      <c r="E288" s="247">
        <v>456133.76</v>
      </c>
      <c r="F288" s="93">
        <f t="shared" si="50"/>
        <v>106.22185058581755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2445.09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240:E244 D246:E260 D262:E322 D175:E236">
    <cfRule type="cellIs" dxfId="7" priority="1" operator="lessThan">
      <formula>0</formula>
    </cfRule>
  </conditionalFormatting>
  <pageMargins left="0.25" right="0.25" top="0.75" bottom="0.75" header="0.3" footer="0.3"/>
  <pageSetup paperSize="9" scale="80" orientation="portrait" horizontalDpi="4294967295" verticalDpi="4294967295"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5419974.9699999997</v>
      </c>
      <c r="E114" s="81">
        <f t="shared" si="22"/>
        <v>5372349.79</v>
      </c>
      <c r="F114" s="63">
        <f t="shared" si="1"/>
        <v>99.121302584170422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5419974.9699999997</v>
      </c>
      <c r="E122" s="81">
        <f t="shared" si="25"/>
        <v>5372349.79</v>
      </c>
      <c r="F122" s="63">
        <f t="shared" si="1"/>
        <v>99.121302584170422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5419974.9699999997</v>
      </c>
      <c r="E124" s="249">
        <v>5372349.79</v>
      </c>
      <c r="F124" s="63">
        <f t="shared" si="1"/>
        <v>99.121302584170422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5419974.9699999997</v>
      </c>
      <c r="E141" s="106">
        <f t="shared" si="28"/>
        <v>5372349.79</v>
      </c>
      <c r="F141" s="82">
        <f t="shared" si="1"/>
        <v>99.121302584170422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11191.25</v>
      </c>
      <c r="E5" s="107">
        <f t="shared" si="0"/>
        <v>34941.1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11191.25</v>
      </c>
      <c r="E22" s="108">
        <f t="shared" si="3"/>
        <v>34941.1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9615.4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6782.2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2833.2</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1575.85</v>
      </c>
      <c r="E30" s="108">
        <f>SUM(E31:E37)</f>
        <v>34941.1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1575.85</v>
      </c>
      <c r="E36" s="250">
        <v>34941.1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391.57</v>
      </c>
      <c r="E38" s="108">
        <f>E39+E44</f>
        <v>503.37</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391.57</v>
      </c>
      <c r="E39" s="108">
        <f t="shared" si="5"/>
        <v>503.37</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391.57</v>
      </c>
      <c r="E42" s="250">
        <v>503.37</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0" workbookViewId="0">
      <selection activeCell="C115" sqref="C115:C1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429416.13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5952300.3799999999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5927251.2599999998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4516832.63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817087.29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864.72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592466.62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25049.119999999999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5923137.6600000011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5900533.6300000008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4511403.82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799722.48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1119.8499999999999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588287.48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22604.03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458578.8499999987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458578.85000000003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456133.76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2445.09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4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2194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Klaudija</cp:lastModifiedBy>
  <cp:lastPrinted>2025-01-30T10:03:24Z</cp:lastPrinted>
  <dcterms:created xsi:type="dcterms:W3CDTF">2022-04-01T05:14:30Z</dcterms:created>
  <dcterms:modified xsi:type="dcterms:W3CDTF">2025-02-11T07:59:29Z</dcterms:modified>
</cp:coreProperties>
</file>