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2025\TRANSPARENTNOST\"/>
    </mc:Choice>
  </mc:AlternateContent>
  <xr:revisionPtr revIDLastSave="0" documentId="8_{A0826460-3BFC-4744-BD35-49C8BB1B87A1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IJEČANJ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5" i="1" l="1"/>
  <c r="E83" i="1" l="1"/>
  <c r="E71" i="1"/>
  <c r="E45" i="1"/>
  <c r="E162" i="1"/>
  <c r="E159" i="1"/>
  <c r="E160" i="1"/>
  <c r="E161" i="1"/>
  <c r="E149" i="1"/>
  <c r="E157" i="1" s="1"/>
  <c r="E138" i="1"/>
  <c r="E41" i="1" l="1"/>
  <c r="E115" i="1" l="1"/>
  <c r="E49" i="1"/>
  <c r="E19" i="1"/>
  <c r="E26" i="1"/>
  <c r="E56" i="1"/>
  <c r="E9" i="1"/>
  <c r="E111" i="1"/>
  <c r="E106" i="1"/>
  <c r="E99" i="1"/>
  <c r="E89" i="1"/>
  <c r="E164" i="1" l="1"/>
  <c r="E34" i="1"/>
</calcChain>
</file>

<file path=xl/sharedStrings.xml><?xml version="1.0" encoding="utf-8"?>
<sst xmlns="http://schemas.openxmlformats.org/spreadsheetml/2006/main" count="364" uniqueCount="226">
  <si>
    <t>Hrvatski telekom d.d.</t>
  </si>
  <si>
    <t>Libukom Jurdani d.o.o. Jurdani</t>
  </si>
  <si>
    <t>ZABA - ZAGREBAČKA BANKA d.d.</t>
  </si>
  <si>
    <t>Studentski centar Rijeka</t>
  </si>
  <si>
    <t>Fakultet za menadžment u turizmu i ugostiteljstvu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</si>
  <si>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</si>
  <si>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</si>
  <si>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</si>
  <si>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</si>
  <si>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</si>
  <si>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</si>
  <si>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</si>
  <si>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</si>
  <si>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</si>
  <si>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</si>
  <si>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</si>
  <si>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</si>
  <si>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</si>
  <si>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</si>
  <si>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</si>
  <si>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</si>
  <si>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</si>
  <si>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</si>
  <si>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</si>
  <si>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</si>
  <si>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Ostale usluge</t>
  </si>
  <si>
    <t>3239</t>
  </si>
  <si>
    <t>Reprezentacija</t>
  </si>
  <si>
    <t>3293</t>
  </si>
  <si>
    <t>3431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</si>
  <si>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</si>
  <si>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</si>
  <si>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</si>
  <si>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</si>
  <si>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</si>
  <si>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</si>
  <si>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</si>
  <si>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</si>
  <si>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</si>
  <si>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</si>
  <si>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</si>
  <si>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</si>
  <si>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</si>
  <si>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Sveukupno</t>
  </si>
  <si>
    <t>Način objave - ukupni iznos po primatelju</t>
  </si>
  <si>
    <t xml:space="preserve">Energija </t>
  </si>
  <si>
    <t>HEP Opskrba d.o.o. Zagreb</t>
  </si>
  <si>
    <t>Seminari, savjetovanja</t>
  </si>
  <si>
    <t>3233</t>
  </si>
  <si>
    <t>Ris d.o.o.</t>
  </si>
  <si>
    <t>Kastav</t>
  </si>
  <si>
    <t>77917801452</t>
  </si>
  <si>
    <t>Usluge promidžbe i informiranja</t>
  </si>
  <si>
    <t>Bon-Ton d.o.o.</t>
  </si>
  <si>
    <t>A1 d.o.o.</t>
  </si>
  <si>
    <t>3237</t>
  </si>
  <si>
    <t>Intelektualne i osobne usluge</t>
  </si>
  <si>
    <t>52931027628</t>
  </si>
  <si>
    <t>29524210204</t>
  </si>
  <si>
    <t>87500773013</t>
  </si>
  <si>
    <t>Bankarske usluge i usluge platnog prometa</t>
  </si>
  <si>
    <t>GDPR</t>
  </si>
  <si>
    <t>Ostali nespomenuti rashodi poslovanja</t>
  </si>
  <si>
    <t>3t cable d.o.o.</t>
  </si>
  <si>
    <t>52945704293</t>
  </si>
  <si>
    <t>3299</t>
  </si>
  <si>
    <t>06144393646</t>
  </si>
  <si>
    <t>Netcom d.o.o.</t>
  </si>
  <si>
    <t>4241</t>
  </si>
  <si>
    <t>Knjige u knjižnici</t>
  </si>
  <si>
    <t>Malinska</t>
  </si>
  <si>
    <t>Trgovina Krk d.o.o.</t>
  </si>
  <si>
    <t>66548420466</t>
  </si>
  <si>
    <t>INA industrija nafte</t>
  </si>
  <si>
    <t>Hrvatska pošta</t>
  </si>
  <si>
    <t>Studentski centar Varaždin</t>
  </si>
  <si>
    <t>27759560625</t>
  </si>
  <si>
    <t>87311810356</t>
  </si>
  <si>
    <t>64945507350</t>
  </si>
  <si>
    <t>EBES Turska</t>
  </si>
  <si>
    <t>Agencija za komercijalnu djelatnost</t>
  </si>
  <si>
    <t>Harta d.o.o.</t>
  </si>
  <si>
    <t>Orelj d.o.o.</t>
  </si>
  <si>
    <t>Vereno d.o.o.</t>
  </si>
  <si>
    <t>Bjelovar</t>
  </si>
  <si>
    <t>Petrol d.o.o.</t>
  </si>
  <si>
    <t>Grad Opatija</t>
  </si>
  <si>
    <t>Provitalis d.o.o.</t>
  </si>
  <si>
    <t>Žminj</t>
  </si>
  <si>
    <t>B elektronika</t>
  </si>
  <si>
    <t>Tim d.o.o.</t>
  </si>
  <si>
    <t>Matulji</t>
  </si>
  <si>
    <t xml:space="preserve">Mali raj </t>
  </si>
  <si>
    <t>Signeta d.o.o.</t>
  </si>
  <si>
    <t>3230484478</t>
  </si>
  <si>
    <t>58843087891</t>
  </si>
  <si>
    <t>59072650925</t>
  </si>
  <si>
    <t>62171880268</t>
  </si>
  <si>
    <t>57807962737</t>
  </si>
  <si>
    <t>75550985023</t>
  </si>
  <si>
    <t>45613787772</t>
  </si>
  <si>
    <t>11857024889</t>
  </si>
  <si>
    <t>07879879380</t>
  </si>
  <si>
    <t>48450888776</t>
  </si>
  <si>
    <t>99455464348</t>
  </si>
  <si>
    <t>83292250774</t>
  </si>
  <si>
    <t>30641829498</t>
  </si>
  <si>
    <t>Libertin naklada</t>
  </si>
  <si>
    <t>Državni proračun</t>
  </si>
  <si>
    <t>Dora Smolčić Jurdana</t>
  </si>
  <si>
    <t>Helena Traub</t>
  </si>
  <si>
    <t>Ines Milohnić</t>
  </si>
  <si>
    <t>Zvonimira Šverko Grdić</t>
  </si>
  <si>
    <t>Angelina Rose Skender</t>
  </si>
  <si>
    <t>Turska</t>
  </si>
  <si>
    <t>PODUZETNIČKI KLUB d.o.o.</t>
  </si>
  <si>
    <t>08312145792</t>
  </si>
  <si>
    <t>NOMAGO NOBILITY d.o.o.</t>
  </si>
  <si>
    <t>70852164421</t>
  </si>
  <si>
    <t>Borea d.o.o.</t>
  </si>
  <si>
    <t>42761894507</t>
  </si>
  <si>
    <t>81793146560</t>
  </si>
  <si>
    <t>Istrida d.o.o.</t>
  </si>
  <si>
    <t>Poreč</t>
  </si>
  <si>
    <t>00019425295</t>
  </si>
  <si>
    <t>3222</t>
  </si>
  <si>
    <t>Materijal i sirovine</t>
  </si>
  <si>
    <t>3225</t>
  </si>
  <si>
    <t>Sitni inventar</t>
  </si>
  <si>
    <t>Adrialift d.o.o.</t>
  </si>
  <si>
    <t>Assa Abloy d.o.o.</t>
  </si>
  <si>
    <t>Hidrobest d.o.o.</t>
  </si>
  <si>
    <t>Intel trade d.o.o.</t>
  </si>
  <si>
    <t>Schneller d.o.o.</t>
  </si>
  <si>
    <t>DMD promocija d.o.o.</t>
  </si>
  <si>
    <t>Porsus komunikacije d.o.o.</t>
  </si>
  <si>
    <t>Donja Bistra</t>
  </si>
  <si>
    <t>Crikvenica Opatija eko d.o.o.</t>
  </si>
  <si>
    <t>Korta d.o.o.</t>
  </si>
  <si>
    <t>Mentimeter</t>
  </si>
  <si>
    <t>Švedska</t>
  </si>
  <si>
    <t>Varaždin</t>
  </si>
  <si>
    <t>Racconn</t>
  </si>
  <si>
    <t>K.G.MEDA d.o.o.</t>
  </si>
  <si>
    <t>51873885410</t>
  </si>
  <si>
    <t>Ilona obrt</t>
  </si>
  <si>
    <t>88538927736</t>
  </si>
  <si>
    <t>Karlovac</t>
  </si>
  <si>
    <t>Babel obrt</t>
  </si>
  <si>
    <t>Sluga d.o.o.</t>
  </si>
  <si>
    <t>Radmanović media</t>
  </si>
  <si>
    <t>Pazin</t>
  </si>
  <si>
    <t>Prirodoslovna i grafička škola</t>
  </si>
  <si>
    <t>LRH d.d.</t>
  </si>
  <si>
    <t>Hortus d.o.o.</t>
  </si>
  <si>
    <t>Mali raj</t>
  </si>
  <si>
    <t>Hug and punch d.o.o.</t>
  </si>
  <si>
    <t>53905492432</t>
  </si>
  <si>
    <t>58565567658</t>
  </si>
  <si>
    <t>59580858474</t>
  </si>
  <si>
    <t>27302122286</t>
  </si>
  <si>
    <t>15573308024</t>
  </si>
  <si>
    <t>43047317885</t>
  </si>
  <si>
    <t>73468164961</t>
  </si>
  <si>
    <t>97997410614</t>
  </si>
  <si>
    <t>94737937781</t>
  </si>
  <si>
    <t>UNWTO</t>
  </si>
  <si>
    <t>UPUHH</t>
  </si>
  <si>
    <t>Pristojbe i naknade</t>
  </si>
  <si>
    <t>Brunac d.o.o.</t>
  </si>
  <si>
    <t>Krk</t>
  </si>
  <si>
    <t>Hrvatska radiotelevizija</t>
  </si>
  <si>
    <t>Scorpio d.o.o.</t>
  </si>
  <si>
    <t>Valamar  riviera d.d.</t>
  </si>
  <si>
    <t>Veturelli d.o.o.</t>
  </si>
  <si>
    <t>Nastavni zavod za javno zdravstvo PGŽ</t>
  </si>
  <si>
    <t>Nastavni zavod za javno zdravstvo Andrija Štampar</t>
  </si>
  <si>
    <t>Milenij hoteli d.o.o.</t>
  </si>
  <si>
    <t>Liburnia hoteli</t>
  </si>
  <si>
    <t>Magdalena Bradić</t>
  </si>
  <si>
    <t>Melani Karlović</t>
  </si>
  <si>
    <t>Stefani Mogorović</t>
  </si>
  <si>
    <t>Tara Ister Šverko</t>
  </si>
  <si>
    <t>Dominik Antolović - GreenTEA projekt</t>
  </si>
  <si>
    <t>Gaia Barbancich - Green TEA projekt</t>
  </si>
  <si>
    <t>Karlo Flajšer - Green TEA projekt</t>
  </si>
  <si>
    <t>Katarina Maričić - Green TEA projekt</t>
  </si>
  <si>
    <t>Katia Ružić - Green TEA projekt</t>
  </si>
  <si>
    <t>Uređaji, strojevi i oprema za ostale namjen</t>
  </si>
  <si>
    <t>4227</t>
  </si>
  <si>
    <t>Kardian d.o.o.</t>
  </si>
  <si>
    <t>Poslovna literatura d.o.o.</t>
  </si>
  <si>
    <t>M.E.P. d.o.o.</t>
  </si>
  <si>
    <t>Dobra knjiga d.o.o.</t>
  </si>
  <si>
    <t>Hrvatska sveučilišna naklada</t>
  </si>
  <si>
    <t>UPI -2M PLUS d.o.o.</t>
  </si>
  <si>
    <t>21805735996</t>
  </si>
  <si>
    <t>17443901649</t>
  </si>
  <si>
    <t>33392005961</t>
  </si>
  <si>
    <t>78796880101</t>
  </si>
  <si>
    <t>85821130368</t>
  </si>
  <si>
    <t>68419124305</t>
  </si>
  <si>
    <t>59007208631</t>
  </si>
  <si>
    <t>36201212847</t>
  </si>
  <si>
    <t>92379157609</t>
  </si>
  <si>
    <t>17406113186</t>
  </si>
  <si>
    <t>58597177555</t>
  </si>
  <si>
    <t>22473413844</t>
  </si>
  <si>
    <t>50090625176</t>
  </si>
  <si>
    <t>94443043935</t>
  </si>
  <si>
    <t>61452840082</t>
  </si>
  <si>
    <t>Alemka Šegota</t>
  </si>
  <si>
    <t>Andreja Hustić</t>
  </si>
  <si>
    <t>Bruna Drndarević</t>
  </si>
  <si>
    <t>Greta Krešić</t>
  </si>
  <si>
    <t>Irena Ateljević</t>
  </si>
  <si>
    <t>Ivana Licul</t>
  </si>
  <si>
    <t>Darko Prebežac</t>
  </si>
  <si>
    <t>Janez Mekinc</t>
  </si>
  <si>
    <t>Maria Ladavac</t>
  </si>
  <si>
    <t>Renata Dončević</t>
  </si>
  <si>
    <t>Vanja Krajinović</t>
  </si>
  <si>
    <t>Rikardo Staraj</t>
  </si>
  <si>
    <t>Vlado Mihač</t>
  </si>
  <si>
    <t>Isplate sredstava za razdoblje travanj 2025. godine</t>
  </si>
  <si>
    <t>Španjolska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</si>
</sst>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3" borderId="0" xfId="1" applyFont="1" applyFill="1" applyAlignment="1">
      <alignment horizontal="right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43" fontId="4" fillId="0" borderId="0" xfId="1" quotePrefix="1" applyFont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43" fontId="4" fillId="0" borderId="2" xfId="1" quotePrefix="1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43" fontId="4" fillId="0" borderId="0" xfId="1" quotePrefix="1" applyFont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4" fillId="0" borderId="0" xfId="1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audija/Downloads/KTO_KART_12-05-2025_12-56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N8">
            <v>271119.24</v>
          </cell>
        </row>
        <row r="33">
          <cell r="N33">
            <v>50083.56</v>
          </cell>
        </row>
        <row r="46">
          <cell r="N46">
            <v>9600</v>
          </cell>
        </row>
        <row r="50">
          <cell r="N50">
            <v>9600</v>
          </cell>
        </row>
        <row r="59">
          <cell r="N59">
            <v>150</v>
          </cell>
        </row>
        <row r="60">
          <cell r="N60">
            <v>200</v>
          </cell>
        </row>
        <row r="61">
          <cell r="N61">
            <v>8575</v>
          </cell>
        </row>
        <row r="75">
          <cell r="N75">
            <v>44734.73000000001</v>
          </cell>
        </row>
        <row r="93">
          <cell r="N93">
            <v>7641.4599999999991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8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B12" sqref="B12"/>
    </sheetView>
  </sheetViews>
  <sheetFormatPr defaultRowHeight="16.5" x14ac:dyDescent="0.3"/>
  <cols>
    <col min="1" max="1" width="3" customWidth="1"/>
    <col min="2" max="2" width="32.28515625" style="3" customWidth="1"/>
    <col min="3" max="3" width="19" style="25" customWidth="1"/>
    <col min="4" max="4" width="18.42578125" style="28" customWidth="1"/>
    <col min="5" max="5" width="15.5703125" style="12" customWidth="1"/>
    <col min="6" max="6" width="11" style="25" customWidth="1"/>
    <col min="7" max="7" width="35.140625" style="37" customWidth="1"/>
    <col min="8" max="8" width="13.42578125" bestFit="1" customWidth="1"/>
    <col min="9" max="9" width="18.85546875" customWidth="1"/>
    <col min="11" max="11" width="12.42578125" bestFit="1" customWidth="1"/>
  </cols>
  <sheetData>
    <row r="1" spans="2:7" x14ac:dyDescent="0.3">
      <c r="B1" s="3" t="s">
        <v>6</v>
      </c>
    </row>
    <row r="2" spans="2:7" x14ac:dyDescent="0.3">
      <c r="B2" s="3" t="s">
        <v>224</v>
      </c>
    </row>
    <row r="4" spans="2:7" ht="49.5" customHeight="1" x14ac:dyDescent="0.25">
      <c r="B4" s="19" t="s">
        <v>7</v>
      </c>
      <c r="C4" s="26" t="s">
        <v>8</v>
      </c>
      <c r="D4" s="26" t="s">
        <v>9</v>
      </c>
      <c r="E4" s="20" t="s">
        <v>44</v>
      </c>
      <c r="F4" s="49" t="s">
        <v>10</v>
      </c>
      <c r="G4" s="50"/>
    </row>
    <row r="5" spans="2:7" ht="7.5" customHeight="1" x14ac:dyDescent="0.3">
      <c r="E5" s="13"/>
    </row>
    <row r="6" spans="2:7" ht="18" customHeight="1" x14ac:dyDescent="0.3">
      <c r="B6" s="1" t="s">
        <v>115</v>
      </c>
      <c r="C6" s="27" t="s">
        <v>116</v>
      </c>
      <c r="D6" s="28" t="s">
        <v>15</v>
      </c>
      <c r="E6" s="10">
        <v>350</v>
      </c>
      <c r="F6" s="25">
        <v>3213</v>
      </c>
      <c r="G6" s="37" t="s">
        <v>47</v>
      </c>
    </row>
    <row r="7" spans="2:7" ht="18" customHeight="1" x14ac:dyDescent="0.3">
      <c r="B7" s="1" t="s">
        <v>79</v>
      </c>
      <c r="C7" s="28" t="s">
        <v>94</v>
      </c>
      <c r="D7" s="28" t="s">
        <v>114</v>
      </c>
      <c r="E7" s="10">
        <v>327.61</v>
      </c>
    </row>
    <row r="8" spans="2:7" ht="17.25" customHeight="1" x14ac:dyDescent="0.3">
      <c r="B8" s="2" t="s">
        <v>117</v>
      </c>
      <c r="C8" s="29" t="s">
        <v>118</v>
      </c>
      <c r="D8" s="34" t="s">
        <v>15</v>
      </c>
      <c r="E8" s="11">
        <v>800</v>
      </c>
      <c r="F8" s="30"/>
      <c r="G8" s="39"/>
    </row>
    <row r="9" spans="2:7" x14ac:dyDescent="0.3">
      <c r="B9" s="3" t="s">
        <v>11</v>
      </c>
      <c r="E9" s="12">
        <f>SUM(E6:E8)</f>
        <v>1477.6100000000001</v>
      </c>
    </row>
    <row r="11" spans="2:7" ht="20.100000000000001" customHeight="1" x14ac:dyDescent="0.3">
      <c r="B11" s="1" t="s">
        <v>53</v>
      </c>
      <c r="C11" s="25" t="s">
        <v>57</v>
      </c>
      <c r="D11" s="28" t="s">
        <v>15</v>
      </c>
      <c r="E11" s="10">
        <v>625.98</v>
      </c>
      <c r="F11" s="52" t="s">
        <v>13</v>
      </c>
      <c r="G11" s="53" t="s">
        <v>14</v>
      </c>
    </row>
    <row r="12" spans="2:7" ht="20.100000000000001" customHeight="1" x14ac:dyDescent="0.3">
      <c r="B12" s="1" t="s">
        <v>80</v>
      </c>
      <c r="C12" s="25" t="s">
        <v>95</v>
      </c>
      <c r="D12" s="28" t="s">
        <v>15</v>
      </c>
      <c r="E12" s="10">
        <v>70.2</v>
      </c>
      <c r="F12" s="52"/>
      <c r="G12" s="53"/>
    </row>
    <row r="13" spans="2:7" ht="20.100000000000001" customHeight="1" x14ac:dyDescent="0.3">
      <c r="B13" s="1" t="s">
        <v>0</v>
      </c>
      <c r="C13" s="28" t="s">
        <v>121</v>
      </c>
      <c r="D13" s="28" t="s">
        <v>15</v>
      </c>
      <c r="E13" s="10">
        <v>68.97</v>
      </c>
      <c r="F13" s="52"/>
      <c r="G13" s="53"/>
    </row>
    <row r="14" spans="2:7" ht="20.100000000000001" customHeight="1" x14ac:dyDescent="0.3">
      <c r="B14" s="1" t="s">
        <v>81</v>
      </c>
      <c r="C14" s="25" t="s">
        <v>96</v>
      </c>
      <c r="D14" s="28" t="s">
        <v>50</v>
      </c>
      <c r="E14" s="10">
        <v>265.63</v>
      </c>
      <c r="F14" s="52"/>
      <c r="G14" s="53"/>
    </row>
    <row r="15" spans="2:7" ht="20.100000000000001" customHeight="1" x14ac:dyDescent="0.3">
      <c r="B15" s="1" t="s">
        <v>119</v>
      </c>
      <c r="C15" s="28" t="s">
        <v>120</v>
      </c>
      <c r="D15" s="28" t="s">
        <v>15</v>
      </c>
      <c r="E15" s="10">
        <v>12213.95</v>
      </c>
      <c r="F15" s="52"/>
      <c r="G15" s="53"/>
    </row>
    <row r="16" spans="2:7" ht="20.100000000000001" customHeight="1" x14ac:dyDescent="0.3">
      <c r="B16" s="1" t="s">
        <v>82</v>
      </c>
      <c r="C16" s="25" t="s">
        <v>97</v>
      </c>
      <c r="D16" s="28" t="s">
        <v>12</v>
      </c>
      <c r="E16" s="10">
        <v>333.14</v>
      </c>
      <c r="F16" s="52"/>
      <c r="G16" s="53"/>
    </row>
    <row r="17" spans="2:7" ht="20.100000000000001" customHeight="1" x14ac:dyDescent="0.3">
      <c r="B17" s="1" t="s">
        <v>83</v>
      </c>
      <c r="C17" s="25" t="s">
        <v>98</v>
      </c>
      <c r="D17" s="28" t="s">
        <v>12</v>
      </c>
      <c r="E17" s="10">
        <v>379.73</v>
      </c>
      <c r="F17" s="52"/>
      <c r="G17" s="53"/>
    </row>
    <row r="18" spans="2:7" ht="2.25" customHeight="1" x14ac:dyDescent="0.3">
      <c r="B18" s="4"/>
      <c r="C18" s="30"/>
      <c r="D18" s="34"/>
      <c r="E18" s="14"/>
      <c r="F18" s="54"/>
      <c r="G18" s="55"/>
    </row>
    <row r="19" spans="2:7" ht="22.5" customHeight="1" x14ac:dyDescent="0.3">
      <c r="B19" s="3" t="s">
        <v>11</v>
      </c>
      <c r="E19" s="12">
        <f>SUM(E11:E18)</f>
        <v>13957.6</v>
      </c>
    </row>
    <row r="21" spans="2:7" x14ac:dyDescent="0.3">
      <c r="B21" s="4" t="s">
        <v>122</v>
      </c>
      <c r="C21" s="29" t="s">
        <v>124</v>
      </c>
      <c r="D21" s="34" t="s">
        <v>123</v>
      </c>
      <c r="E21" s="14">
        <v>273</v>
      </c>
      <c r="F21" s="29" t="s">
        <v>125</v>
      </c>
      <c r="G21" s="38" t="s">
        <v>126</v>
      </c>
    </row>
    <row r="23" spans="2:7" x14ac:dyDescent="0.3">
      <c r="B23" s="3" t="s">
        <v>46</v>
      </c>
      <c r="C23" s="25">
        <v>63073332379</v>
      </c>
      <c r="D23" s="28" t="s">
        <v>15</v>
      </c>
      <c r="E23" s="9">
        <v>2567.59</v>
      </c>
      <c r="F23" s="25">
        <v>3223</v>
      </c>
      <c r="G23" s="37" t="s">
        <v>45</v>
      </c>
    </row>
    <row r="24" spans="2:7" x14ac:dyDescent="0.3">
      <c r="B24" s="3" t="s">
        <v>85</v>
      </c>
      <c r="C24" s="25" t="s">
        <v>99</v>
      </c>
      <c r="D24" s="28" t="s">
        <v>15</v>
      </c>
      <c r="E24" s="9">
        <v>3481.88</v>
      </c>
    </row>
    <row r="25" spans="2:7" ht="15.75" customHeight="1" x14ac:dyDescent="0.3">
      <c r="B25" s="4" t="s">
        <v>73</v>
      </c>
      <c r="C25" s="30" t="s">
        <v>76</v>
      </c>
      <c r="D25" s="34" t="s">
        <v>15</v>
      </c>
      <c r="E25" s="15">
        <v>399.22</v>
      </c>
      <c r="F25" s="30"/>
      <c r="G25" s="39"/>
    </row>
    <row r="26" spans="2:7" x14ac:dyDescent="0.3">
      <c r="B26" s="3" t="s">
        <v>11</v>
      </c>
      <c r="E26" s="12">
        <f>+E25+E24+E23</f>
        <v>6448.6900000000005</v>
      </c>
    </row>
    <row r="28" spans="2:7" s="18" customFormat="1" x14ac:dyDescent="0.3">
      <c r="B28" s="4" t="s">
        <v>83</v>
      </c>
      <c r="C28" s="30">
        <v>57807962737</v>
      </c>
      <c r="D28" s="34" t="s">
        <v>12</v>
      </c>
      <c r="E28" s="14">
        <v>418.3</v>
      </c>
      <c r="F28" s="29" t="s">
        <v>127</v>
      </c>
      <c r="G28" s="39" t="s">
        <v>128</v>
      </c>
    </row>
    <row r="29" spans="2:7" s="18" customFormat="1" x14ac:dyDescent="0.3">
      <c r="B29" s="5"/>
      <c r="C29" s="31"/>
      <c r="D29" s="46"/>
      <c r="E29" s="16"/>
      <c r="F29" s="43"/>
      <c r="G29" s="40"/>
    </row>
    <row r="30" spans="2:7" x14ac:dyDescent="0.3">
      <c r="B30" s="3" t="s">
        <v>0</v>
      </c>
      <c r="C30" s="25">
        <v>81793146560</v>
      </c>
      <c r="D30" s="28" t="s">
        <v>15</v>
      </c>
      <c r="E30" s="12">
        <v>1604.73</v>
      </c>
      <c r="F30" s="56" t="s">
        <v>18</v>
      </c>
      <c r="G30" s="53" t="s">
        <v>17</v>
      </c>
    </row>
    <row r="31" spans="2:7" x14ac:dyDescent="0.3">
      <c r="B31" s="3" t="s">
        <v>74</v>
      </c>
      <c r="C31" s="25" t="s">
        <v>77</v>
      </c>
      <c r="D31" s="28" t="s">
        <v>15</v>
      </c>
      <c r="E31" s="12">
        <v>396.83</v>
      </c>
      <c r="F31" s="56"/>
      <c r="G31" s="53"/>
    </row>
    <row r="32" spans="2:7" x14ac:dyDescent="0.3">
      <c r="B32" s="3" t="s">
        <v>54</v>
      </c>
      <c r="C32" s="25" t="s">
        <v>58</v>
      </c>
      <c r="D32" s="28" t="s">
        <v>15</v>
      </c>
      <c r="E32" s="12">
        <v>346.9</v>
      </c>
      <c r="F32" s="56"/>
      <c r="G32" s="53"/>
    </row>
    <row r="33" spans="2:7" ht="1.5" customHeight="1" x14ac:dyDescent="0.3">
      <c r="B33" s="4"/>
      <c r="C33" s="30"/>
      <c r="D33" s="34"/>
      <c r="E33" s="14"/>
      <c r="F33" s="57"/>
      <c r="G33" s="39"/>
    </row>
    <row r="34" spans="2:7" x14ac:dyDescent="0.3">
      <c r="B34" s="3" t="s">
        <v>11</v>
      </c>
      <c r="E34" s="12">
        <f>SUM(E30:E33)</f>
        <v>2348.46</v>
      </c>
      <c r="F34" s="58"/>
    </row>
    <row r="35" spans="2:7" x14ac:dyDescent="0.3">
      <c r="F35" s="58"/>
    </row>
    <row r="36" spans="2:7" x14ac:dyDescent="0.3">
      <c r="B36" s="3" t="s">
        <v>129</v>
      </c>
      <c r="C36" s="25">
        <v>36856415212</v>
      </c>
      <c r="D36" s="28" t="s">
        <v>16</v>
      </c>
      <c r="E36" s="12">
        <v>225.62</v>
      </c>
      <c r="F36" s="56" t="s">
        <v>19</v>
      </c>
      <c r="G36" s="53" t="s">
        <v>20</v>
      </c>
    </row>
    <row r="37" spans="2:7" x14ac:dyDescent="0.3">
      <c r="B37" s="3" t="s">
        <v>130</v>
      </c>
      <c r="C37" s="25">
        <v>13933798090</v>
      </c>
      <c r="D37" s="28" t="s">
        <v>84</v>
      </c>
      <c r="E37" s="12">
        <v>372.5</v>
      </c>
      <c r="F37" s="58"/>
    </row>
    <row r="38" spans="2:7" x14ac:dyDescent="0.3">
      <c r="B38" s="3" t="s">
        <v>131</v>
      </c>
      <c r="C38" s="25">
        <v>89669284675</v>
      </c>
      <c r="D38" s="28" t="s">
        <v>50</v>
      </c>
      <c r="E38" s="12">
        <v>5806</v>
      </c>
      <c r="F38" s="58"/>
    </row>
    <row r="39" spans="2:7" ht="15.95" customHeight="1" x14ac:dyDescent="0.3">
      <c r="B39" s="3" t="s">
        <v>132</v>
      </c>
      <c r="C39" s="41">
        <v>54345709950</v>
      </c>
      <c r="D39" s="28" t="s">
        <v>38</v>
      </c>
      <c r="E39" s="9">
        <v>273.45</v>
      </c>
    </row>
    <row r="40" spans="2:7" ht="15.95" customHeight="1" x14ac:dyDescent="0.3">
      <c r="B40" s="4" t="s">
        <v>133</v>
      </c>
      <c r="C40" s="42">
        <v>35173146050</v>
      </c>
      <c r="D40" s="34" t="s">
        <v>91</v>
      </c>
      <c r="E40" s="15">
        <v>650</v>
      </c>
      <c r="F40" s="57"/>
      <c r="G40" s="39"/>
    </row>
    <row r="41" spans="2:7" ht="15.95" customHeight="1" x14ac:dyDescent="0.3">
      <c r="B41" s="3" t="s">
        <v>11</v>
      </c>
      <c r="E41" s="12">
        <f>SUM(E36:E40)</f>
        <v>7327.57</v>
      </c>
      <c r="F41" s="58"/>
    </row>
    <row r="42" spans="2:7" ht="15.95" customHeight="1" x14ac:dyDescent="0.3">
      <c r="F42" s="58"/>
    </row>
    <row r="43" spans="2:7" x14ac:dyDescent="0.3">
      <c r="B43" s="3" t="s">
        <v>134</v>
      </c>
      <c r="C43" s="25">
        <v>42961482220</v>
      </c>
      <c r="D43" s="28" t="s">
        <v>15</v>
      </c>
      <c r="E43" s="12">
        <v>1029</v>
      </c>
      <c r="F43" s="56" t="s">
        <v>48</v>
      </c>
      <c r="G43" s="53" t="s">
        <v>52</v>
      </c>
    </row>
    <row r="44" spans="2:7" ht="15.75" customHeight="1" x14ac:dyDescent="0.3">
      <c r="B44" s="7" t="s">
        <v>135</v>
      </c>
      <c r="C44" s="30">
        <v>28478037554</v>
      </c>
      <c r="D44" s="34" t="s">
        <v>136</v>
      </c>
      <c r="E44" s="14">
        <v>2582.5</v>
      </c>
      <c r="F44" s="30"/>
      <c r="G44" s="39"/>
    </row>
    <row r="45" spans="2:7" ht="18.75" customHeight="1" x14ac:dyDescent="0.3">
      <c r="B45" s="3" t="s">
        <v>11</v>
      </c>
      <c r="E45" s="12">
        <f>+E44+E43</f>
        <v>3611.5</v>
      </c>
      <c r="F45" s="58"/>
      <c r="G45" s="40"/>
    </row>
    <row r="46" spans="2:7" x14ac:dyDescent="0.3">
      <c r="F46" s="58"/>
      <c r="G46" s="40"/>
    </row>
    <row r="47" spans="2:7" x14ac:dyDescent="0.3">
      <c r="B47" s="3" t="s">
        <v>137</v>
      </c>
      <c r="C47" s="25">
        <v>46094474369</v>
      </c>
      <c r="D47" s="28" t="s">
        <v>12</v>
      </c>
      <c r="E47" s="12">
        <v>95.2</v>
      </c>
      <c r="F47" s="58"/>
      <c r="G47" s="40"/>
    </row>
    <row r="48" spans="2:7" x14ac:dyDescent="0.3">
      <c r="B48" s="4" t="s">
        <v>1</v>
      </c>
      <c r="C48" s="30">
        <v>77671806963</v>
      </c>
      <c r="D48" s="34" t="s">
        <v>38</v>
      </c>
      <c r="E48" s="14">
        <v>705.08</v>
      </c>
      <c r="F48" s="54" t="s">
        <v>21</v>
      </c>
      <c r="G48" s="55" t="s">
        <v>22</v>
      </c>
    </row>
    <row r="49" spans="2:7" x14ac:dyDescent="0.3">
      <c r="B49" s="3" t="s">
        <v>11</v>
      </c>
      <c r="E49" s="12">
        <f>+E48+E47</f>
        <v>800.28000000000009</v>
      </c>
      <c r="F49" s="58"/>
      <c r="G49" s="40"/>
    </row>
    <row r="50" spans="2:7" x14ac:dyDescent="0.3">
      <c r="F50" s="58"/>
      <c r="G50" s="40"/>
    </row>
    <row r="51" spans="2:7" ht="15.95" customHeight="1" x14ac:dyDescent="0.3">
      <c r="B51" s="3" t="s">
        <v>89</v>
      </c>
      <c r="C51" s="32" t="s">
        <v>66</v>
      </c>
      <c r="D51" s="28" t="s">
        <v>16</v>
      </c>
      <c r="E51" s="12">
        <v>497.7</v>
      </c>
      <c r="F51" s="59">
        <v>3235</v>
      </c>
      <c r="G51" s="53" t="s">
        <v>23</v>
      </c>
    </row>
    <row r="52" spans="2:7" ht="15.95" customHeight="1" x14ac:dyDescent="0.3">
      <c r="B52" s="3" t="s">
        <v>139</v>
      </c>
      <c r="C52" s="32"/>
      <c r="D52" s="28" t="s">
        <v>140</v>
      </c>
      <c r="E52" s="12">
        <v>195</v>
      </c>
      <c r="F52" s="59"/>
      <c r="G52" s="53"/>
    </row>
    <row r="53" spans="2:7" ht="15.95" customHeight="1" x14ac:dyDescent="0.3">
      <c r="B53" s="3" t="s">
        <v>138</v>
      </c>
      <c r="C53" s="32" t="s">
        <v>157</v>
      </c>
      <c r="D53" s="28" t="s">
        <v>123</v>
      </c>
      <c r="E53" s="12">
        <v>750</v>
      </c>
      <c r="F53" s="59"/>
      <c r="G53" s="53"/>
    </row>
    <row r="54" spans="2:7" ht="15.95" customHeight="1" x14ac:dyDescent="0.3">
      <c r="B54" s="3" t="s">
        <v>87</v>
      </c>
      <c r="C54" s="32" t="s">
        <v>101</v>
      </c>
      <c r="D54" s="28" t="s">
        <v>88</v>
      </c>
      <c r="E54" s="12">
        <v>37.33</v>
      </c>
      <c r="F54" s="59"/>
      <c r="G54" s="53"/>
    </row>
    <row r="55" spans="2:7" ht="15.95" customHeight="1" x14ac:dyDescent="0.3">
      <c r="B55" s="2" t="s">
        <v>63</v>
      </c>
      <c r="C55" s="30" t="s">
        <v>64</v>
      </c>
      <c r="D55" s="34" t="s">
        <v>12</v>
      </c>
      <c r="E55" s="14">
        <v>29.86</v>
      </c>
      <c r="F55" s="54"/>
      <c r="G55" s="55"/>
    </row>
    <row r="56" spans="2:7" ht="15.95" customHeight="1" x14ac:dyDescent="0.3">
      <c r="B56" s="3" t="s">
        <v>11</v>
      </c>
      <c r="E56" s="12">
        <f>SUM(E51:E55)</f>
        <v>1509.8899999999999</v>
      </c>
      <c r="F56" s="58"/>
    </row>
    <row r="57" spans="2:7" ht="12" customHeight="1" x14ac:dyDescent="0.3">
      <c r="F57" s="58"/>
    </row>
    <row r="58" spans="2:7" x14ac:dyDescent="0.3">
      <c r="F58" s="58"/>
    </row>
    <row r="59" spans="2:7" x14ac:dyDescent="0.3">
      <c r="B59" s="3" t="s">
        <v>143</v>
      </c>
      <c r="C59" s="33" t="s">
        <v>144</v>
      </c>
      <c r="D59" s="28" t="s">
        <v>123</v>
      </c>
      <c r="E59" s="9">
        <v>125</v>
      </c>
      <c r="F59" s="52" t="s">
        <v>55</v>
      </c>
      <c r="G59" s="40" t="s">
        <v>56</v>
      </c>
    </row>
    <row r="60" spans="2:7" x14ac:dyDescent="0.3">
      <c r="B60" s="3" t="s">
        <v>142</v>
      </c>
      <c r="C60" s="33" t="s">
        <v>102</v>
      </c>
      <c r="D60" s="28" t="s">
        <v>15</v>
      </c>
      <c r="E60" s="9">
        <v>40</v>
      </c>
      <c r="F60" s="52"/>
      <c r="G60" s="40"/>
    </row>
    <row r="61" spans="2:7" x14ac:dyDescent="0.3">
      <c r="B61" s="3" t="s">
        <v>3</v>
      </c>
      <c r="C61" s="25">
        <v>87500773013</v>
      </c>
      <c r="D61" s="28" t="s">
        <v>16</v>
      </c>
      <c r="E61" s="9">
        <v>1826.68</v>
      </c>
      <c r="F61" s="52"/>
      <c r="G61" s="40"/>
    </row>
    <row r="62" spans="2:7" x14ac:dyDescent="0.3">
      <c r="B62" s="3" t="s">
        <v>75</v>
      </c>
      <c r="C62" s="25" t="s">
        <v>78</v>
      </c>
      <c r="D62" s="28" t="s">
        <v>141</v>
      </c>
      <c r="E62" s="12">
        <v>314.63</v>
      </c>
      <c r="F62" s="58"/>
    </row>
    <row r="63" spans="2:7" x14ac:dyDescent="0.3">
      <c r="B63" s="3" t="s">
        <v>145</v>
      </c>
      <c r="C63" s="33" t="s">
        <v>146</v>
      </c>
      <c r="D63" s="28" t="s">
        <v>147</v>
      </c>
      <c r="E63" s="12">
        <v>630</v>
      </c>
      <c r="F63" s="58"/>
    </row>
    <row r="64" spans="2:7" x14ac:dyDescent="0.3">
      <c r="B64" s="5" t="s">
        <v>148</v>
      </c>
      <c r="C64" s="43" t="s">
        <v>158</v>
      </c>
      <c r="D64" s="46" t="s">
        <v>16</v>
      </c>
      <c r="E64" s="16">
        <v>2040</v>
      </c>
      <c r="F64" s="31"/>
      <c r="G64" s="40"/>
    </row>
    <row r="65" spans="2:7" x14ac:dyDescent="0.3">
      <c r="B65" s="5" t="s">
        <v>211</v>
      </c>
      <c r="C65" s="31" t="s">
        <v>61</v>
      </c>
      <c r="D65" s="46" t="s">
        <v>61</v>
      </c>
      <c r="E65" s="16">
        <v>330</v>
      </c>
      <c r="F65" s="31"/>
      <c r="G65" s="40"/>
    </row>
    <row r="66" spans="2:7" x14ac:dyDescent="0.3">
      <c r="B66" s="5" t="s">
        <v>212</v>
      </c>
      <c r="C66" s="31" t="s">
        <v>61</v>
      </c>
      <c r="D66" s="46" t="s">
        <v>61</v>
      </c>
      <c r="E66" s="16">
        <v>65.45</v>
      </c>
      <c r="F66" s="31"/>
      <c r="G66" s="40"/>
    </row>
    <row r="67" spans="2:7" x14ac:dyDescent="0.3">
      <c r="B67" s="5" t="s">
        <v>113</v>
      </c>
      <c r="C67" s="31" t="s">
        <v>61</v>
      </c>
      <c r="D67" s="46" t="s">
        <v>61</v>
      </c>
      <c r="E67" s="16">
        <v>261.82</v>
      </c>
      <c r="F67" s="31"/>
      <c r="G67" s="40"/>
    </row>
    <row r="68" spans="2:7" x14ac:dyDescent="0.3">
      <c r="B68" s="5" t="s">
        <v>213</v>
      </c>
      <c r="C68" s="31" t="s">
        <v>61</v>
      </c>
      <c r="D68" s="46" t="s">
        <v>61</v>
      </c>
      <c r="E68" s="16">
        <v>66.5</v>
      </c>
      <c r="F68" s="31"/>
      <c r="G68" s="40"/>
    </row>
    <row r="69" spans="2:7" x14ac:dyDescent="0.3">
      <c r="B69" s="5" t="s">
        <v>109</v>
      </c>
      <c r="C69" s="31" t="s">
        <v>61</v>
      </c>
      <c r="D69" s="46" t="s">
        <v>61</v>
      </c>
      <c r="E69" s="16">
        <v>6109.5</v>
      </c>
      <c r="F69" s="31"/>
      <c r="G69" s="40"/>
    </row>
    <row r="70" spans="2:7" x14ac:dyDescent="0.3">
      <c r="B70" s="5" t="s">
        <v>214</v>
      </c>
      <c r="C70" s="31" t="s">
        <v>61</v>
      </c>
      <c r="D70" s="46" t="s">
        <v>61</v>
      </c>
      <c r="E70" s="16">
        <v>600</v>
      </c>
      <c r="F70" s="31"/>
      <c r="G70" s="40"/>
    </row>
    <row r="71" spans="2:7" x14ac:dyDescent="0.3">
      <c r="B71" s="5" t="s">
        <v>111</v>
      </c>
      <c r="C71" s="31" t="s">
        <v>61</v>
      </c>
      <c r="D71" s="46" t="s">
        <v>61</v>
      </c>
      <c r="E71" s="16">
        <f>1100+200</f>
        <v>1300</v>
      </c>
      <c r="F71" s="31"/>
      <c r="G71" s="40"/>
    </row>
    <row r="72" spans="2:7" x14ac:dyDescent="0.3">
      <c r="B72" s="5" t="s">
        <v>215</v>
      </c>
      <c r="C72" s="31" t="s">
        <v>61</v>
      </c>
      <c r="D72" s="46" t="s">
        <v>61</v>
      </c>
      <c r="E72" s="16">
        <v>1858.98</v>
      </c>
      <c r="F72" s="31"/>
      <c r="G72" s="40"/>
    </row>
    <row r="73" spans="2:7" x14ac:dyDescent="0.3">
      <c r="B73" s="5" t="s">
        <v>110</v>
      </c>
      <c r="C73" s="31" t="s">
        <v>61</v>
      </c>
      <c r="D73" s="46" t="s">
        <v>61</v>
      </c>
      <c r="E73" s="16">
        <v>130.91</v>
      </c>
      <c r="F73" s="31"/>
      <c r="G73" s="40"/>
    </row>
    <row r="74" spans="2:7" x14ac:dyDescent="0.3">
      <c r="B74" s="5" t="s">
        <v>216</v>
      </c>
      <c r="C74" s="31" t="s">
        <v>61</v>
      </c>
      <c r="D74" s="46" t="s">
        <v>61</v>
      </c>
      <c r="E74" s="16">
        <v>500</v>
      </c>
      <c r="F74" s="31"/>
      <c r="G74" s="40"/>
    </row>
    <row r="75" spans="2:7" x14ac:dyDescent="0.3">
      <c r="B75" s="5" t="s">
        <v>217</v>
      </c>
      <c r="C75" s="31" t="s">
        <v>61</v>
      </c>
      <c r="D75" s="46" t="s">
        <v>61</v>
      </c>
      <c r="E75" s="16">
        <v>3532.35</v>
      </c>
      <c r="F75" s="31"/>
      <c r="G75" s="40"/>
    </row>
    <row r="76" spans="2:7" x14ac:dyDescent="0.3">
      <c r="B76" s="5" t="s">
        <v>218</v>
      </c>
      <c r="C76" s="31" t="s">
        <v>61</v>
      </c>
      <c r="D76" s="46" t="s">
        <v>61</v>
      </c>
      <c r="E76" s="16">
        <v>389.34</v>
      </c>
      <c r="F76" s="31"/>
      <c r="G76" s="40"/>
    </row>
    <row r="77" spans="2:7" x14ac:dyDescent="0.3">
      <c r="B77" s="5" t="s">
        <v>219</v>
      </c>
      <c r="C77" s="31" t="s">
        <v>61</v>
      </c>
      <c r="D77" s="46" t="s">
        <v>61</v>
      </c>
      <c r="E77" s="16">
        <v>132.99</v>
      </c>
      <c r="F77" s="31"/>
      <c r="G77" s="40"/>
    </row>
    <row r="78" spans="2:7" x14ac:dyDescent="0.3">
      <c r="B78" s="5" t="s">
        <v>220</v>
      </c>
      <c r="C78" s="31" t="s">
        <v>61</v>
      </c>
      <c r="D78" s="46" t="s">
        <v>61</v>
      </c>
      <c r="E78" s="16">
        <v>130.91</v>
      </c>
      <c r="F78" s="31"/>
      <c r="G78" s="40"/>
    </row>
    <row r="79" spans="2:7" x14ac:dyDescent="0.3">
      <c r="B79" s="5" t="s">
        <v>221</v>
      </c>
      <c r="C79" s="31" t="s">
        <v>61</v>
      </c>
      <c r="D79" s="46" t="s">
        <v>61</v>
      </c>
      <c r="E79" s="16">
        <v>201.09</v>
      </c>
      <c r="F79" s="31"/>
      <c r="G79" s="40"/>
    </row>
    <row r="80" spans="2:7" x14ac:dyDescent="0.3">
      <c r="B80" s="5" t="s">
        <v>222</v>
      </c>
      <c r="C80" s="31" t="s">
        <v>61</v>
      </c>
      <c r="D80" s="46" t="s">
        <v>61</v>
      </c>
      <c r="E80" s="16">
        <v>65.45</v>
      </c>
      <c r="F80" s="31"/>
      <c r="G80" s="40"/>
    </row>
    <row r="81" spans="2:7" x14ac:dyDescent="0.3">
      <c r="B81" s="5" t="s">
        <v>223</v>
      </c>
      <c r="C81" s="31" t="s">
        <v>61</v>
      </c>
      <c r="D81" s="46" t="s">
        <v>61</v>
      </c>
      <c r="E81" s="16">
        <v>298.61</v>
      </c>
      <c r="F81" s="31"/>
      <c r="G81" s="40"/>
    </row>
    <row r="82" spans="2:7" x14ac:dyDescent="0.3">
      <c r="B82" s="4" t="s">
        <v>112</v>
      </c>
      <c r="C82" s="30" t="s">
        <v>61</v>
      </c>
      <c r="D82" s="34" t="s">
        <v>61</v>
      </c>
      <c r="E82" s="14">
        <v>500</v>
      </c>
      <c r="F82" s="30"/>
      <c r="G82" s="39"/>
    </row>
    <row r="83" spans="2:7" x14ac:dyDescent="0.3">
      <c r="B83" s="3" t="s">
        <v>11</v>
      </c>
      <c r="C83" s="31"/>
      <c r="D83" s="46"/>
      <c r="E83" s="16">
        <f>SUM(E59:E82)</f>
        <v>21450.21</v>
      </c>
      <c r="F83" s="52"/>
      <c r="G83" s="40"/>
    </row>
    <row r="84" spans="2:7" x14ac:dyDescent="0.3">
      <c r="F84" s="58"/>
    </row>
    <row r="85" spans="2:7" x14ac:dyDescent="0.3">
      <c r="B85" s="3" t="s">
        <v>39</v>
      </c>
      <c r="C85" s="25">
        <v>85821130368</v>
      </c>
      <c r="D85" s="28" t="s">
        <v>15</v>
      </c>
      <c r="E85" s="12">
        <v>2.91</v>
      </c>
      <c r="F85" s="56" t="s">
        <v>40</v>
      </c>
      <c r="G85" s="37" t="s">
        <v>24</v>
      </c>
    </row>
    <row r="86" spans="2:7" x14ac:dyDescent="0.3">
      <c r="B86" s="3" t="s">
        <v>67</v>
      </c>
      <c r="C86" s="25">
        <v>46118101286</v>
      </c>
      <c r="D86" s="28" t="s">
        <v>16</v>
      </c>
      <c r="E86" s="12">
        <v>162.5</v>
      </c>
      <c r="F86" s="56"/>
    </row>
    <row r="87" spans="2:7" x14ac:dyDescent="0.3">
      <c r="B87" s="3" t="s">
        <v>49</v>
      </c>
      <c r="C87" s="25" t="s">
        <v>51</v>
      </c>
      <c r="D87" s="28" t="s">
        <v>50</v>
      </c>
      <c r="E87" s="12">
        <v>362.5</v>
      </c>
      <c r="F87" s="56"/>
    </row>
    <row r="88" spans="2:7" ht="0.75" customHeight="1" x14ac:dyDescent="0.3">
      <c r="B88" s="4"/>
      <c r="C88" s="30"/>
      <c r="D88" s="34"/>
      <c r="E88" s="14"/>
      <c r="F88" s="54"/>
      <c r="G88" s="39"/>
    </row>
    <row r="89" spans="2:7" x14ac:dyDescent="0.3">
      <c r="B89" s="3" t="s">
        <v>11</v>
      </c>
      <c r="E89" s="12">
        <f>SUM(E85:E88)</f>
        <v>527.91</v>
      </c>
      <c r="F89" s="58"/>
      <c r="G89" s="60"/>
    </row>
    <row r="90" spans="2:7" x14ac:dyDescent="0.3">
      <c r="F90" s="58"/>
      <c r="G90" s="40"/>
    </row>
    <row r="91" spans="2:7" x14ac:dyDescent="0.3">
      <c r="B91" s="3" t="s">
        <v>5</v>
      </c>
      <c r="C91" s="25">
        <v>33679708526</v>
      </c>
      <c r="D91" s="28" t="s">
        <v>15</v>
      </c>
      <c r="E91" s="12">
        <v>138.52000000000001</v>
      </c>
      <c r="F91" s="56" t="s">
        <v>26</v>
      </c>
      <c r="G91" s="53" t="s">
        <v>25</v>
      </c>
    </row>
    <row r="92" spans="2:7" x14ac:dyDescent="0.3">
      <c r="B92" s="3" t="s">
        <v>154</v>
      </c>
      <c r="C92" s="25" t="s">
        <v>159</v>
      </c>
      <c r="D92" s="28" t="s">
        <v>91</v>
      </c>
      <c r="E92" s="12">
        <v>360</v>
      </c>
      <c r="F92" s="56"/>
      <c r="G92" s="53"/>
    </row>
    <row r="93" spans="2:7" x14ac:dyDescent="0.3">
      <c r="B93" s="1" t="s">
        <v>150</v>
      </c>
      <c r="C93" s="25" t="s">
        <v>160</v>
      </c>
      <c r="D93" s="28" t="s">
        <v>151</v>
      </c>
      <c r="E93" s="12">
        <v>300</v>
      </c>
      <c r="F93" s="58"/>
      <c r="G93" s="40"/>
    </row>
    <row r="94" spans="2:7" x14ac:dyDescent="0.3">
      <c r="B94" s="1" t="s">
        <v>122</v>
      </c>
      <c r="C94" s="25" t="s">
        <v>124</v>
      </c>
      <c r="D94" s="28" t="s">
        <v>123</v>
      </c>
      <c r="E94" s="12">
        <v>500</v>
      </c>
      <c r="F94" s="58"/>
      <c r="G94" s="40"/>
    </row>
    <row r="95" spans="2:7" x14ac:dyDescent="0.3">
      <c r="B95" s="1" t="s">
        <v>153</v>
      </c>
      <c r="C95" s="25" t="s">
        <v>161</v>
      </c>
      <c r="D95" s="28" t="s">
        <v>12</v>
      </c>
      <c r="E95" s="12">
        <v>433.88</v>
      </c>
      <c r="F95" s="58"/>
      <c r="G95" s="40"/>
    </row>
    <row r="96" spans="2:7" x14ac:dyDescent="0.3">
      <c r="B96" s="3" t="s">
        <v>152</v>
      </c>
      <c r="C96" s="25" t="s">
        <v>162</v>
      </c>
      <c r="D96" s="28" t="s">
        <v>16</v>
      </c>
      <c r="E96" s="12">
        <v>750</v>
      </c>
      <c r="F96" s="58"/>
      <c r="G96" s="40"/>
    </row>
    <row r="97" spans="2:7" x14ac:dyDescent="0.3">
      <c r="B97" s="3" t="s">
        <v>149</v>
      </c>
      <c r="C97" s="25" t="s">
        <v>163</v>
      </c>
      <c r="D97" s="28" t="s">
        <v>16</v>
      </c>
      <c r="E97" s="12">
        <v>54</v>
      </c>
      <c r="F97" s="58"/>
      <c r="G97" s="40"/>
    </row>
    <row r="98" spans="2:7" ht="18" customHeight="1" x14ac:dyDescent="0.3">
      <c r="B98" s="4" t="s">
        <v>90</v>
      </c>
      <c r="C98" s="30" t="s">
        <v>103</v>
      </c>
      <c r="D98" s="34" t="s">
        <v>16</v>
      </c>
      <c r="E98" s="14">
        <v>125</v>
      </c>
      <c r="F98" s="57"/>
      <c r="G98" s="39"/>
    </row>
    <row r="99" spans="2:7" x14ac:dyDescent="0.3">
      <c r="B99" s="3" t="s">
        <v>11</v>
      </c>
      <c r="E99" s="12">
        <f>SUM(E91:E98)</f>
        <v>2661.4</v>
      </c>
      <c r="F99" s="58"/>
      <c r="G99" s="61"/>
    </row>
    <row r="100" spans="2:7" x14ac:dyDescent="0.3">
      <c r="F100" s="58"/>
      <c r="G100" s="40"/>
    </row>
    <row r="101" spans="2:7" x14ac:dyDescent="0.3">
      <c r="F101" s="58"/>
      <c r="G101" s="40"/>
    </row>
    <row r="102" spans="2:7" ht="20.100000000000001" customHeight="1" x14ac:dyDescent="0.3">
      <c r="B102" s="3" t="s">
        <v>71</v>
      </c>
      <c r="C102" s="25" t="s">
        <v>72</v>
      </c>
      <c r="D102" s="28" t="s">
        <v>70</v>
      </c>
      <c r="E102" s="12">
        <v>395.07</v>
      </c>
      <c r="F102" s="56" t="s">
        <v>28</v>
      </c>
      <c r="G102" s="40" t="s">
        <v>27</v>
      </c>
    </row>
    <row r="103" spans="2:7" ht="20.100000000000001" customHeight="1" x14ac:dyDescent="0.3">
      <c r="B103" s="3" t="s">
        <v>3</v>
      </c>
      <c r="C103" s="33" t="s">
        <v>59</v>
      </c>
      <c r="D103" s="28" t="s">
        <v>16</v>
      </c>
      <c r="E103" s="12">
        <v>915.93</v>
      </c>
      <c r="F103" s="56"/>
      <c r="G103" s="40"/>
    </row>
    <row r="104" spans="2:7" ht="20.100000000000001" customHeight="1" x14ac:dyDescent="0.3">
      <c r="B104" s="3" t="s">
        <v>155</v>
      </c>
      <c r="C104" s="33" t="s">
        <v>105</v>
      </c>
      <c r="D104" s="28" t="s">
        <v>12</v>
      </c>
      <c r="E104" s="12">
        <v>361.01</v>
      </c>
      <c r="F104" s="56"/>
      <c r="G104" s="40"/>
    </row>
    <row r="105" spans="2:7" ht="20.100000000000001" customHeight="1" x14ac:dyDescent="0.3">
      <c r="B105" s="22" t="s">
        <v>156</v>
      </c>
      <c r="C105" s="30" t="s">
        <v>164</v>
      </c>
      <c r="D105" s="34" t="s">
        <v>91</v>
      </c>
      <c r="E105" s="14">
        <v>109.32</v>
      </c>
      <c r="F105" s="54"/>
      <c r="G105" s="39"/>
    </row>
    <row r="106" spans="2:7" x14ac:dyDescent="0.3">
      <c r="B106" s="5" t="s">
        <v>11</v>
      </c>
      <c r="E106" s="12">
        <f>SUM(E102:E105)</f>
        <v>1781.33</v>
      </c>
      <c r="F106" s="58"/>
      <c r="G106" s="40"/>
    </row>
    <row r="107" spans="2:7" x14ac:dyDescent="0.3">
      <c r="F107" s="58"/>
      <c r="G107" s="40"/>
    </row>
    <row r="108" spans="2:7" x14ac:dyDescent="0.3">
      <c r="B108" s="3" t="s">
        <v>166</v>
      </c>
      <c r="D108" s="28" t="s">
        <v>225</v>
      </c>
      <c r="E108" s="12">
        <v>3800</v>
      </c>
      <c r="F108" s="52" t="s">
        <v>41</v>
      </c>
      <c r="G108" s="40" t="s">
        <v>42</v>
      </c>
    </row>
    <row r="109" spans="2:7" x14ac:dyDescent="0.3">
      <c r="B109" s="3" t="s">
        <v>167</v>
      </c>
      <c r="C109" s="25" t="s">
        <v>196</v>
      </c>
      <c r="D109" s="28" t="s">
        <v>15</v>
      </c>
      <c r="E109" s="12">
        <v>145</v>
      </c>
      <c r="F109" s="52"/>
      <c r="G109" s="40"/>
    </row>
    <row r="110" spans="2:7" ht="2.25" customHeight="1" x14ac:dyDescent="0.3">
      <c r="B110" s="2"/>
      <c r="C110" s="30"/>
      <c r="D110" s="34"/>
      <c r="E110" s="11"/>
      <c r="F110" s="30"/>
      <c r="G110" s="39"/>
    </row>
    <row r="111" spans="2:7" ht="17.25" customHeight="1" x14ac:dyDescent="0.3">
      <c r="B111" s="3" t="s">
        <v>11</v>
      </c>
      <c r="C111" s="33"/>
      <c r="E111" s="12">
        <f>SUM(E108:E110)</f>
        <v>3945</v>
      </c>
      <c r="F111" s="56"/>
      <c r="G111" s="40"/>
    </row>
    <row r="112" spans="2:7" ht="17.25" customHeight="1" x14ac:dyDescent="0.3">
      <c r="C112" s="33"/>
      <c r="F112" s="56"/>
      <c r="G112" s="40"/>
    </row>
    <row r="113" spans="2:7" ht="17.25" customHeight="1" x14ac:dyDescent="0.3">
      <c r="B113" s="3" t="s">
        <v>86</v>
      </c>
      <c r="C113" s="33" t="s">
        <v>104</v>
      </c>
      <c r="D113" s="28" t="s">
        <v>12</v>
      </c>
      <c r="E113" s="12">
        <v>733.13</v>
      </c>
      <c r="F113" s="59">
        <v>3295</v>
      </c>
      <c r="G113" s="40" t="s">
        <v>168</v>
      </c>
    </row>
    <row r="114" spans="2:7" ht="17.25" customHeight="1" x14ac:dyDescent="0.3">
      <c r="B114" s="4" t="s">
        <v>108</v>
      </c>
      <c r="C114" s="29"/>
      <c r="D114" s="34"/>
      <c r="E114" s="14">
        <v>398.2</v>
      </c>
      <c r="F114" s="54"/>
      <c r="G114" s="39"/>
    </row>
    <row r="115" spans="2:7" ht="17.25" customHeight="1" x14ac:dyDescent="0.3">
      <c r="B115" s="3" t="s">
        <v>11</v>
      </c>
      <c r="C115" s="33"/>
      <c r="E115" s="12">
        <f>+E114+E113</f>
        <v>1131.33</v>
      </c>
    </row>
    <row r="116" spans="2:7" ht="17.25" customHeight="1" x14ac:dyDescent="0.3">
      <c r="B116" s="5"/>
      <c r="C116" s="33"/>
    </row>
    <row r="117" spans="2:7" x14ac:dyDescent="0.3">
      <c r="B117" s="1" t="s">
        <v>169</v>
      </c>
      <c r="C117" s="28" t="s">
        <v>197</v>
      </c>
      <c r="D117" s="28" t="s">
        <v>170</v>
      </c>
      <c r="E117" s="12">
        <v>1440.07</v>
      </c>
      <c r="F117" s="56" t="s">
        <v>65</v>
      </c>
      <c r="G117" s="37" t="s">
        <v>62</v>
      </c>
    </row>
    <row r="118" spans="2:7" x14ac:dyDescent="0.3">
      <c r="B118" s="1" t="s">
        <v>92</v>
      </c>
      <c r="C118" s="28" t="s">
        <v>105</v>
      </c>
      <c r="D118" s="28" t="s">
        <v>12</v>
      </c>
      <c r="E118" s="12">
        <v>223.03</v>
      </c>
      <c r="F118" s="56"/>
    </row>
    <row r="119" spans="2:7" ht="18.75" customHeight="1" x14ac:dyDescent="0.3">
      <c r="B119" s="44" t="s">
        <v>175</v>
      </c>
      <c r="C119" s="28" t="s">
        <v>100</v>
      </c>
      <c r="D119" s="28" t="s">
        <v>16</v>
      </c>
      <c r="E119" s="12">
        <v>53.8</v>
      </c>
      <c r="F119" s="56"/>
    </row>
    <row r="120" spans="2:7" ht="33" x14ac:dyDescent="0.3">
      <c r="B120" s="44" t="s">
        <v>176</v>
      </c>
      <c r="C120" s="28" t="s">
        <v>198</v>
      </c>
      <c r="D120" s="28" t="s">
        <v>15</v>
      </c>
      <c r="E120" s="12">
        <v>21.9</v>
      </c>
      <c r="F120" s="56"/>
    </row>
    <row r="121" spans="2:7" x14ac:dyDescent="0.3">
      <c r="B121" s="23" t="s">
        <v>177</v>
      </c>
      <c r="C121" s="28" t="s">
        <v>199</v>
      </c>
      <c r="D121" s="28" t="s">
        <v>12</v>
      </c>
      <c r="E121" s="12">
        <v>116</v>
      </c>
      <c r="F121" s="56"/>
    </row>
    <row r="122" spans="2:7" x14ac:dyDescent="0.3">
      <c r="B122" s="23" t="s">
        <v>178</v>
      </c>
      <c r="C122" s="28" t="s">
        <v>161</v>
      </c>
      <c r="D122" s="28" t="s">
        <v>12</v>
      </c>
      <c r="E122" s="12">
        <v>124.81</v>
      </c>
      <c r="F122" s="56"/>
    </row>
    <row r="123" spans="2:7" x14ac:dyDescent="0.3">
      <c r="B123" s="23" t="s">
        <v>39</v>
      </c>
      <c r="C123" s="28" t="s">
        <v>200</v>
      </c>
      <c r="D123" s="28" t="s">
        <v>15</v>
      </c>
      <c r="E123" s="12">
        <v>64.7</v>
      </c>
      <c r="F123" s="56"/>
    </row>
    <row r="124" spans="2:7" x14ac:dyDescent="0.3">
      <c r="B124" s="23" t="s">
        <v>171</v>
      </c>
      <c r="C124" s="28" t="s">
        <v>201</v>
      </c>
      <c r="D124" s="28" t="s">
        <v>15</v>
      </c>
      <c r="E124" s="12">
        <v>63.72</v>
      </c>
      <c r="F124" s="56"/>
    </row>
    <row r="125" spans="2:7" x14ac:dyDescent="0.3">
      <c r="B125" s="23" t="s">
        <v>172</v>
      </c>
      <c r="C125" s="28" t="s">
        <v>202</v>
      </c>
      <c r="D125" s="28" t="s">
        <v>16</v>
      </c>
      <c r="E125" s="12">
        <v>425</v>
      </c>
      <c r="F125" s="56"/>
    </row>
    <row r="126" spans="2:7" x14ac:dyDescent="0.3">
      <c r="B126" s="23" t="s">
        <v>173</v>
      </c>
      <c r="C126" s="28" t="s">
        <v>203</v>
      </c>
      <c r="D126" s="28" t="s">
        <v>123</v>
      </c>
      <c r="E126" s="12">
        <v>278</v>
      </c>
      <c r="F126" s="56"/>
    </row>
    <row r="127" spans="2:7" ht="17.25" customHeight="1" x14ac:dyDescent="0.3">
      <c r="B127" s="45" t="s">
        <v>174</v>
      </c>
      <c r="C127" s="46" t="s">
        <v>204</v>
      </c>
      <c r="D127" s="46" t="s">
        <v>15</v>
      </c>
      <c r="E127" s="47">
        <v>130.88</v>
      </c>
      <c r="F127" s="62"/>
      <c r="G127" s="40"/>
    </row>
    <row r="128" spans="2:7" ht="17.25" customHeight="1" x14ac:dyDescent="0.3">
      <c r="B128" s="48" t="s">
        <v>183</v>
      </c>
      <c r="C128" s="46" t="s">
        <v>61</v>
      </c>
      <c r="D128" s="46" t="s">
        <v>61</v>
      </c>
      <c r="E128" s="47">
        <v>350</v>
      </c>
      <c r="F128" s="62"/>
      <c r="G128" s="40"/>
    </row>
    <row r="129" spans="2:7" ht="17.25" customHeight="1" x14ac:dyDescent="0.3">
      <c r="B129" s="48" t="s">
        <v>184</v>
      </c>
      <c r="C129" s="46" t="s">
        <v>61</v>
      </c>
      <c r="D129" s="46" t="s">
        <v>61</v>
      </c>
      <c r="E129" s="47">
        <v>350</v>
      </c>
      <c r="F129" s="62"/>
      <c r="G129" s="40"/>
    </row>
    <row r="130" spans="2:7" ht="17.25" customHeight="1" x14ac:dyDescent="0.3">
      <c r="B130" s="48" t="s">
        <v>185</v>
      </c>
      <c r="C130" s="46" t="s">
        <v>61</v>
      </c>
      <c r="D130" s="46" t="s">
        <v>61</v>
      </c>
      <c r="E130" s="47">
        <v>350</v>
      </c>
      <c r="F130" s="62"/>
      <c r="G130" s="40"/>
    </row>
    <row r="131" spans="2:7" ht="17.25" customHeight="1" x14ac:dyDescent="0.3">
      <c r="B131" s="48" t="s">
        <v>186</v>
      </c>
      <c r="C131" s="46" t="s">
        <v>61</v>
      </c>
      <c r="D131" s="46" t="s">
        <v>61</v>
      </c>
      <c r="E131" s="47">
        <v>350</v>
      </c>
      <c r="F131" s="62"/>
      <c r="G131" s="40"/>
    </row>
    <row r="132" spans="2:7" ht="17.25" customHeight="1" x14ac:dyDescent="0.3">
      <c r="B132" s="48" t="s">
        <v>187</v>
      </c>
      <c r="C132" s="46" t="s">
        <v>61</v>
      </c>
      <c r="D132" s="46" t="s">
        <v>61</v>
      </c>
      <c r="E132" s="47">
        <v>350</v>
      </c>
      <c r="F132" s="62"/>
      <c r="G132" s="40"/>
    </row>
    <row r="133" spans="2:7" ht="17.25" customHeight="1" x14ac:dyDescent="0.3">
      <c r="B133" s="48" t="s">
        <v>179</v>
      </c>
      <c r="C133" s="46" t="s">
        <v>61</v>
      </c>
      <c r="D133" s="46" t="s">
        <v>61</v>
      </c>
      <c r="E133" s="47">
        <v>350</v>
      </c>
      <c r="F133" s="62"/>
      <c r="G133" s="40"/>
    </row>
    <row r="134" spans="2:7" ht="17.25" customHeight="1" x14ac:dyDescent="0.3">
      <c r="B134" s="48" t="s">
        <v>180</v>
      </c>
      <c r="C134" s="46" t="s">
        <v>61</v>
      </c>
      <c r="D134" s="46" t="s">
        <v>61</v>
      </c>
      <c r="E134" s="47">
        <v>350</v>
      </c>
      <c r="F134" s="62"/>
      <c r="G134" s="40"/>
    </row>
    <row r="135" spans="2:7" ht="17.25" customHeight="1" x14ac:dyDescent="0.3">
      <c r="B135" s="48" t="s">
        <v>181</v>
      </c>
      <c r="C135" s="46" t="s">
        <v>61</v>
      </c>
      <c r="D135" s="46" t="s">
        <v>61</v>
      </c>
      <c r="E135" s="47">
        <v>350</v>
      </c>
      <c r="F135" s="62"/>
      <c r="G135" s="40"/>
    </row>
    <row r="136" spans="2:7" ht="17.25" customHeight="1" x14ac:dyDescent="0.3">
      <c r="B136" s="48" t="s">
        <v>182</v>
      </c>
      <c r="C136" s="46" t="s">
        <v>61</v>
      </c>
      <c r="D136" s="46" t="s">
        <v>61</v>
      </c>
      <c r="E136" s="47">
        <v>350</v>
      </c>
      <c r="F136" s="62"/>
      <c r="G136" s="40"/>
    </row>
    <row r="137" spans="2:7" ht="2.25" customHeight="1" x14ac:dyDescent="0.3">
      <c r="B137" s="22"/>
      <c r="C137" s="34"/>
      <c r="D137" s="34"/>
      <c r="E137" s="11"/>
      <c r="F137" s="57"/>
      <c r="G137" s="39"/>
    </row>
    <row r="138" spans="2:7" x14ac:dyDescent="0.3">
      <c r="B138" s="3" t="s">
        <v>11</v>
      </c>
      <c r="E138" s="12">
        <f>SUM(E117:E129)</f>
        <v>3641.91</v>
      </c>
      <c r="F138" s="58"/>
    </row>
    <row r="140" spans="2:7" ht="18.75" customHeight="1" x14ac:dyDescent="0.3">
      <c r="B140" s="5" t="s">
        <v>2</v>
      </c>
      <c r="C140" s="31">
        <v>92963223473</v>
      </c>
      <c r="D140" s="46" t="s">
        <v>15</v>
      </c>
      <c r="E140" s="16">
        <v>298.33</v>
      </c>
      <c r="F140" s="52" t="s">
        <v>29</v>
      </c>
      <c r="G140" s="53" t="s">
        <v>60</v>
      </c>
    </row>
    <row r="141" spans="2:7" ht="2.25" customHeight="1" x14ac:dyDescent="0.3">
      <c r="B141" s="4"/>
      <c r="C141" s="30"/>
      <c r="D141" s="34"/>
      <c r="E141" s="14"/>
      <c r="F141" s="54"/>
      <c r="G141" s="55"/>
    </row>
    <row r="142" spans="2:7" x14ac:dyDescent="0.3">
      <c r="F142" s="58"/>
    </row>
    <row r="143" spans="2:7" hidden="1" x14ac:dyDescent="0.3">
      <c r="B143" s="4"/>
      <c r="C143" s="30"/>
      <c r="D143" s="34"/>
      <c r="E143" s="14"/>
      <c r="F143" s="54"/>
      <c r="G143" s="51"/>
    </row>
    <row r="144" spans="2:7" hidden="1" x14ac:dyDescent="0.3">
      <c r="F144" s="58"/>
    </row>
    <row r="145" spans="2:11" x14ac:dyDescent="0.3">
      <c r="B145" s="3" t="s">
        <v>190</v>
      </c>
      <c r="C145" s="25" t="s">
        <v>205</v>
      </c>
      <c r="D145" s="28" t="s">
        <v>15</v>
      </c>
      <c r="E145" s="12">
        <v>4560.76</v>
      </c>
      <c r="F145" s="56" t="s">
        <v>189</v>
      </c>
      <c r="G145" s="36" t="s">
        <v>188</v>
      </c>
    </row>
    <row r="146" spans="2:11" ht="1.5" customHeight="1" x14ac:dyDescent="0.3">
      <c r="B146" s="4"/>
      <c r="C146" s="30"/>
      <c r="D146" s="34"/>
      <c r="E146" s="14"/>
      <c r="F146" s="34"/>
      <c r="G146" s="39"/>
    </row>
    <row r="147" spans="2:11" x14ac:dyDescent="0.3">
      <c r="B147" s="5"/>
      <c r="C147" s="31"/>
      <c r="D147" s="46"/>
      <c r="E147" s="16"/>
      <c r="F147" s="46"/>
      <c r="G147" s="40"/>
    </row>
    <row r="148" spans="2:11" x14ac:dyDescent="0.3">
      <c r="F148" s="58"/>
    </row>
    <row r="149" spans="2:11" x14ac:dyDescent="0.3">
      <c r="B149" s="3" t="s">
        <v>119</v>
      </c>
      <c r="C149" s="25" t="s">
        <v>120</v>
      </c>
      <c r="D149" s="28" t="s">
        <v>15</v>
      </c>
      <c r="E149" s="12">
        <f>492.89+0</f>
        <v>492.89</v>
      </c>
      <c r="F149" s="33" t="s">
        <v>68</v>
      </c>
      <c r="G149" s="37" t="s">
        <v>69</v>
      </c>
    </row>
    <row r="150" spans="2:11" x14ac:dyDescent="0.3">
      <c r="B150" s="3" t="s">
        <v>194</v>
      </c>
      <c r="C150" s="25" t="s">
        <v>206</v>
      </c>
      <c r="D150" s="28" t="s">
        <v>15</v>
      </c>
      <c r="E150" s="12">
        <v>24.16</v>
      </c>
      <c r="F150" s="33"/>
    </row>
    <row r="151" spans="2:11" x14ac:dyDescent="0.3">
      <c r="B151" s="3" t="s">
        <v>193</v>
      </c>
      <c r="C151" s="25" t="s">
        <v>207</v>
      </c>
      <c r="D151" s="28" t="s">
        <v>15</v>
      </c>
      <c r="E151" s="12">
        <v>156.30000000000001</v>
      </c>
      <c r="F151" s="33"/>
    </row>
    <row r="152" spans="2:11" x14ac:dyDescent="0.3">
      <c r="B152" s="3" t="s">
        <v>192</v>
      </c>
      <c r="C152" s="25" t="s">
        <v>208</v>
      </c>
      <c r="D152" s="28" t="s">
        <v>15</v>
      </c>
      <c r="E152" s="12">
        <v>322.31</v>
      </c>
      <c r="F152" s="33"/>
    </row>
    <row r="153" spans="2:11" x14ac:dyDescent="0.3">
      <c r="B153" s="3" t="s">
        <v>107</v>
      </c>
      <c r="C153" s="25" t="s">
        <v>165</v>
      </c>
      <c r="D153" s="28" t="s">
        <v>16</v>
      </c>
      <c r="E153" s="12">
        <v>104.8</v>
      </c>
      <c r="F153" s="33"/>
    </row>
    <row r="154" spans="2:11" x14ac:dyDescent="0.3">
      <c r="B154" s="3" t="s">
        <v>195</v>
      </c>
      <c r="C154" s="25" t="s">
        <v>209</v>
      </c>
      <c r="D154" s="28" t="s">
        <v>15</v>
      </c>
      <c r="E154" s="12">
        <v>473.68</v>
      </c>
      <c r="F154" s="33"/>
    </row>
    <row r="155" spans="2:11" x14ac:dyDescent="0.3">
      <c r="B155" s="3" t="s">
        <v>191</v>
      </c>
      <c r="C155" s="25" t="s">
        <v>210</v>
      </c>
      <c r="D155" s="28" t="s">
        <v>15</v>
      </c>
      <c r="E155" s="12">
        <v>208.32</v>
      </c>
      <c r="F155" s="33"/>
    </row>
    <row r="156" spans="2:11" ht="15" customHeight="1" x14ac:dyDescent="0.3">
      <c r="B156" s="4" t="s">
        <v>93</v>
      </c>
      <c r="C156" s="29" t="s">
        <v>106</v>
      </c>
      <c r="D156" s="63" t="s">
        <v>15</v>
      </c>
      <c r="E156" s="14">
        <v>22</v>
      </c>
      <c r="F156" s="57"/>
      <c r="G156" s="39"/>
    </row>
    <row r="157" spans="2:11" x14ac:dyDescent="0.3">
      <c r="B157" s="3" t="s">
        <v>11</v>
      </c>
      <c r="E157" s="12">
        <f>SUM(E149:E156)</f>
        <v>1804.4599999999998</v>
      </c>
      <c r="F157" s="58"/>
    </row>
    <row r="158" spans="2:11" x14ac:dyDescent="0.3">
      <c r="F158" s="58"/>
    </row>
    <row r="159" spans="2:11" x14ac:dyDescent="0.3">
      <c r="B159" s="3" t="s">
        <v>4</v>
      </c>
      <c r="E159" s="12">
        <f>+[1]Sheet1!$N$33+[1]Sheet1!$N$8</f>
        <v>321202.8</v>
      </c>
      <c r="F159" s="56" t="s">
        <v>30</v>
      </c>
      <c r="G159" s="37" t="s">
        <v>31</v>
      </c>
    </row>
    <row r="160" spans="2:11" x14ac:dyDescent="0.3">
      <c r="E160" s="12">
        <f>+[1]Sheet1!$N$61+[1]Sheet1!$N$60+[1]Sheet1!$N$59+[1]Sheet1!$N$46+[1]Sheet1!$N$50</f>
        <v>28125</v>
      </c>
      <c r="F160" s="56" t="s">
        <v>32</v>
      </c>
      <c r="G160" s="37" t="s">
        <v>35</v>
      </c>
      <c r="I160" s="24"/>
      <c r="K160" s="24"/>
    </row>
    <row r="161" spans="2:8" x14ac:dyDescent="0.3">
      <c r="D161" s="64"/>
      <c r="E161" s="12">
        <f>+[1]Sheet1!$N$75+[1]Sheet1!$N$93</f>
        <v>52376.19000000001</v>
      </c>
      <c r="F161" s="56" t="s">
        <v>33</v>
      </c>
      <c r="G161" s="37" t="s">
        <v>36</v>
      </c>
    </row>
    <row r="162" spans="2:8" x14ac:dyDescent="0.3">
      <c r="B162" s="5"/>
      <c r="C162" s="31"/>
      <c r="D162" s="46"/>
      <c r="E162" s="16">
        <f>31974.38-3493.61</f>
        <v>28480.77</v>
      </c>
      <c r="F162" s="56" t="s">
        <v>34</v>
      </c>
      <c r="G162" s="37" t="s">
        <v>37</v>
      </c>
    </row>
    <row r="163" spans="2:8" ht="2.25" customHeight="1" x14ac:dyDescent="0.3">
      <c r="B163" s="4"/>
      <c r="C163" s="30"/>
      <c r="D163" s="34"/>
      <c r="E163" s="14"/>
      <c r="F163" s="54"/>
      <c r="G163" s="39"/>
    </row>
    <row r="164" spans="2:8" x14ac:dyDescent="0.3">
      <c r="B164" s="3" t="s">
        <v>11</v>
      </c>
      <c r="E164" s="12">
        <f>SUM(E159:E163)</f>
        <v>430184.76</v>
      </c>
      <c r="F164" s="58"/>
      <c r="H164" s="6"/>
    </row>
    <row r="165" spans="2:8" x14ac:dyDescent="0.3">
      <c r="B165" s="8" t="s">
        <v>43</v>
      </c>
      <c r="C165" s="35"/>
      <c r="D165" s="65"/>
      <c r="E165" s="17">
        <f>+E164+E157+E145+E143+E140+E138+E115+E111+E106+E99+E89+E83+E56+E49+E45+E41+E34+E28+E26+E19+E21+E9</f>
        <v>510160.3000000001</v>
      </c>
      <c r="F165" s="58"/>
    </row>
    <row r="166" spans="2:8" x14ac:dyDescent="0.3">
      <c r="B166" s="21">
        <v>45789</v>
      </c>
      <c r="F166" s="58"/>
    </row>
    <row r="167" spans="2:8" x14ac:dyDescent="0.3">
      <c r="F167" s="58"/>
    </row>
    <row r="168" spans="2:8" x14ac:dyDescent="0.3">
      <c r="F168" s="58"/>
    </row>
    <row r="169" spans="2:8" x14ac:dyDescent="0.3">
      <c r="F169" s="58"/>
    </row>
    <row r="170" spans="2:8" x14ac:dyDescent="0.3">
      <c r="F170" s="58"/>
    </row>
    <row r="171" spans="2:8" x14ac:dyDescent="0.3">
      <c r="F171" s="58"/>
    </row>
    <row r="172" spans="2:8" x14ac:dyDescent="0.3">
      <c r="F172" s="58"/>
    </row>
    <row r="173" spans="2:8" x14ac:dyDescent="0.3">
      <c r="F173" s="58"/>
    </row>
    <row r="174" spans="2:8" x14ac:dyDescent="0.3">
      <c r="F174" s="58"/>
    </row>
    <row r="175" spans="2:8" x14ac:dyDescent="0.3">
      <c r="F175" s="58"/>
    </row>
    <row r="176" spans="2:8" x14ac:dyDescent="0.3">
      <c r="F176" s="58"/>
    </row>
    <row r="177" spans="6:6" x14ac:dyDescent="0.3">
      <c r="F177" s="58"/>
    </row>
    <row r="178" spans="6:6" x14ac:dyDescent="0.3">
      <c r="F178" s="58"/>
    </row>
    <row r="179" spans="6:6" x14ac:dyDescent="0.3">
      <c r="F179" s="58"/>
    </row>
    <row r="180" spans="6:6" x14ac:dyDescent="0.3">
      <c r="F180" s="58"/>
    </row>
    <row r="181" spans="6:6" x14ac:dyDescent="0.3">
      <c r="F181" s="58"/>
    </row>
    <row r="182" spans="6:6" x14ac:dyDescent="0.3">
      <c r="F182" s="58"/>
    </row>
    <row r="183" spans="6:6" x14ac:dyDescent="0.3">
      <c r="F183" s="58"/>
    </row>
    <row r="184" spans="6:6" x14ac:dyDescent="0.3">
      <c r="F184" s="58"/>
    </row>
    <row r="185" spans="6:6" x14ac:dyDescent="0.3">
      <c r="F185" s="58"/>
    </row>
    <row r="186" spans="6:6" x14ac:dyDescent="0.3">
      <c r="F186" s="58"/>
    </row>
    <row r="187" spans="6:6" x14ac:dyDescent="0.3">
      <c r="F187" s="58"/>
    </row>
    <row r="188" spans="6:6" x14ac:dyDescent="0.3">
      <c r="F188" s="58"/>
    </row>
    <row r="189" spans="6:6" x14ac:dyDescent="0.3">
      <c r="F189" s="58"/>
    </row>
    <row r="190" spans="6:6" x14ac:dyDescent="0.3">
      <c r="F190" s="58"/>
    </row>
    <row r="191" spans="6:6" x14ac:dyDescent="0.3">
      <c r="F191" s="58"/>
    </row>
    <row r="192" spans="6:6" x14ac:dyDescent="0.3">
      <c r="F192" s="58"/>
    </row>
    <row r="193" spans="6:6" x14ac:dyDescent="0.3">
      <c r="F193" s="58"/>
    </row>
    <row r="194" spans="6:6" x14ac:dyDescent="0.3">
      <c r="F194" s="58"/>
    </row>
    <row r="195" spans="6:6" x14ac:dyDescent="0.3">
      <c r="F195" s="58"/>
    </row>
    <row r="196" spans="6:6" x14ac:dyDescent="0.3">
      <c r="F196" s="58"/>
    </row>
    <row r="197" spans="6:6" x14ac:dyDescent="0.3">
      <c r="F197" s="58"/>
    </row>
    <row r="198" spans="6:6" x14ac:dyDescent="0.3">
      <c r="F198" s="58"/>
    </row>
    <row r="199" spans="6:6" x14ac:dyDescent="0.3">
      <c r="F199" s="58"/>
    </row>
    <row r="200" spans="6:6" x14ac:dyDescent="0.3">
      <c r="F200" s="58"/>
    </row>
    <row r="201" spans="6:6" x14ac:dyDescent="0.3">
      <c r="F201" s="58"/>
    </row>
    <row r="202" spans="6:6" x14ac:dyDescent="0.3">
      <c r="F202" s="58"/>
    </row>
    <row r="203" spans="6:6" x14ac:dyDescent="0.3">
      <c r="F203" s="58"/>
    </row>
    <row r="204" spans="6:6" x14ac:dyDescent="0.3">
      <c r="F204" s="58"/>
    </row>
    <row r="205" spans="6:6" x14ac:dyDescent="0.3">
      <c r="F205" s="58"/>
    </row>
    <row r="206" spans="6:6" x14ac:dyDescent="0.3">
      <c r="F206" s="58"/>
    </row>
    <row r="207" spans="6:6" x14ac:dyDescent="0.3">
      <c r="F207" s="58"/>
    </row>
    <row r="208" spans="6:6" x14ac:dyDescent="0.3">
      <c r="F208" s="58"/>
    </row>
    <row r="209" spans="6:6" x14ac:dyDescent="0.3">
      <c r="F209" s="58"/>
    </row>
    <row r="210" spans="6:6" x14ac:dyDescent="0.3">
      <c r="F210" s="58"/>
    </row>
    <row r="211" spans="6:6" x14ac:dyDescent="0.3">
      <c r="F211" s="58"/>
    </row>
    <row r="212" spans="6:6" x14ac:dyDescent="0.3">
      <c r="F212" s="58"/>
    </row>
    <row r="213" spans="6:6" x14ac:dyDescent="0.3">
      <c r="F213" s="58"/>
    </row>
    <row r="214" spans="6:6" x14ac:dyDescent="0.3">
      <c r="F214" s="58"/>
    </row>
    <row r="215" spans="6:6" x14ac:dyDescent="0.3">
      <c r="F215" s="58"/>
    </row>
    <row r="216" spans="6:6" x14ac:dyDescent="0.3">
      <c r="F216" s="58"/>
    </row>
    <row r="217" spans="6:6" x14ac:dyDescent="0.3">
      <c r="F217" s="58"/>
    </row>
    <row r="218" spans="6:6" x14ac:dyDescent="0.3">
      <c r="F218" s="58"/>
    </row>
    <row r="219" spans="6:6" x14ac:dyDescent="0.3">
      <c r="F219" s="58"/>
    </row>
    <row r="220" spans="6:6" x14ac:dyDescent="0.3">
      <c r="F220" s="58"/>
    </row>
    <row r="221" spans="6:6" x14ac:dyDescent="0.3">
      <c r="F221" s="58"/>
    </row>
    <row r="222" spans="6:6" x14ac:dyDescent="0.3">
      <c r="F222" s="58"/>
    </row>
    <row r="223" spans="6:6" x14ac:dyDescent="0.3">
      <c r="F223" s="58"/>
    </row>
    <row r="224" spans="6:6" x14ac:dyDescent="0.3">
      <c r="F224" s="58"/>
    </row>
    <row r="225" spans="6:6" x14ac:dyDescent="0.3">
      <c r="F225" s="58"/>
    </row>
    <row r="226" spans="6:6" x14ac:dyDescent="0.3">
      <c r="F226" s="58"/>
    </row>
    <row r="227" spans="6:6" x14ac:dyDescent="0.3">
      <c r="F227" s="58"/>
    </row>
    <row r="228" spans="6:6" x14ac:dyDescent="0.3">
      <c r="F228" s="58"/>
    </row>
    <row r="229" spans="6:6" x14ac:dyDescent="0.3">
      <c r="F229" s="58"/>
    </row>
    <row r="230" spans="6:6" x14ac:dyDescent="0.3">
      <c r="F230" s="58"/>
    </row>
    <row r="231" spans="6:6" x14ac:dyDescent="0.3">
      <c r="F231" s="58"/>
    </row>
    <row r="232" spans="6:6" x14ac:dyDescent="0.3">
      <c r="F232" s="58"/>
    </row>
    <row r="233" spans="6:6" x14ac:dyDescent="0.3">
      <c r="F233" s="58"/>
    </row>
    <row r="234" spans="6:6" x14ac:dyDescent="0.3">
      <c r="F234" s="58"/>
    </row>
    <row r="235" spans="6:6" x14ac:dyDescent="0.3">
      <c r="F235" s="58"/>
    </row>
    <row r="236" spans="6:6" x14ac:dyDescent="0.3">
      <c r="F236" s="58"/>
    </row>
    <row r="237" spans="6:6" x14ac:dyDescent="0.3">
      <c r="F237" s="58"/>
    </row>
    <row r="238" spans="6:6" x14ac:dyDescent="0.3">
      <c r="F238" s="58"/>
    </row>
    <row r="239" spans="6:6" x14ac:dyDescent="0.3">
      <c r="F239" s="58"/>
    </row>
    <row r="240" spans="6:6" x14ac:dyDescent="0.3">
      <c r="F240" s="58"/>
    </row>
    <row r="241" spans="6:6" x14ac:dyDescent="0.3">
      <c r="F241" s="58"/>
    </row>
    <row r="242" spans="6:6" x14ac:dyDescent="0.3">
      <c r="F242" s="58"/>
    </row>
    <row r="243" spans="6:6" x14ac:dyDescent="0.3">
      <c r="F243" s="58"/>
    </row>
    <row r="244" spans="6:6" x14ac:dyDescent="0.3">
      <c r="F244" s="58"/>
    </row>
    <row r="245" spans="6:6" x14ac:dyDescent="0.3">
      <c r="F245" s="58"/>
    </row>
    <row r="246" spans="6:6" x14ac:dyDescent="0.3">
      <c r="F246" s="58"/>
    </row>
    <row r="247" spans="6:6" x14ac:dyDescent="0.3">
      <c r="F247" s="58"/>
    </row>
    <row r="248" spans="6:6" x14ac:dyDescent="0.3">
      <c r="F248" s="58"/>
    </row>
    <row r="249" spans="6:6" x14ac:dyDescent="0.3">
      <c r="F249" s="58"/>
    </row>
    <row r="250" spans="6:6" x14ac:dyDescent="0.3">
      <c r="F250" s="58"/>
    </row>
    <row r="251" spans="6:6" x14ac:dyDescent="0.3">
      <c r="F251" s="58"/>
    </row>
    <row r="252" spans="6:6" x14ac:dyDescent="0.3">
      <c r="F252" s="58"/>
    </row>
    <row r="253" spans="6:6" x14ac:dyDescent="0.3">
      <c r="F253" s="58"/>
    </row>
    <row r="254" spans="6:6" x14ac:dyDescent="0.3">
      <c r="F254" s="58"/>
    </row>
    <row r="255" spans="6:6" x14ac:dyDescent="0.3">
      <c r="F255" s="58"/>
    </row>
    <row r="256" spans="6:6" x14ac:dyDescent="0.3">
      <c r="F256" s="58"/>
    </row>
    <row r="257" spans="6:6" x14ac:dyDescent="0.3">
      <c r="F257" s="58"/>
    </row>
    <row r="258" spans="6:6" x14ac:dyDescent="0.3">
      <c r="F258" s="58"/>
    </row>
    <row r="259" spans="6:6" x14ac:dyDescent="0.3">
      <c r="F259" s="58"/>
    </row>
    <row r="260" spans="6:6" x14ac:dyDescent="0.3">
      <c r="F260" s="58"/>
    </row>
    <row r="261" spans="6:6" x14ac:dyDescent="0.3">
      <c r="F261" s="58"/>
    </row>
    <row r="262" spans="6:6" x14ac:dyDescent="0.3">
      <c r="F262" s="58"/>
    </row>
    <row r="263" spans="6:6" x14ac:dyDescent="0.3">
      <c r="F263" s="58"/>
    </row>
    <row r="264" spans="6:6" x14ac:dyDescent="0.3">
      <c r="F264" s="58"/>
    </row>
    <row r="265" spans="6:6" x14ac:dyDescent="0.3">
      <c r="F265" s="58"/>
    </row>
    <row r="266" spans="6:6" x14ac:dyDescent="0.3">
      <c r="F266" s="58"/>
    </row>
    <row r="267" spans="6:6" x14ac:dyDescent="0.3">
      <c r="F267" s="58"/>
    </row>
    <row r="268" spans="6:6" x14ac:dyDescent="0.3">
      <c r="F268" s="58"/>
    </row>
    <row r="269" spans="6:6" x14ac:dyDescent="0.3">
      <c r="F269" s="58"/>
    </row>
    <row r="270" spans="6:6" x14ac:dyDescent="0.3">
      <c r="F270" s="58"/>
    </row>
    <row r="271" spans="6:6" x14ac:dyDescent="0.3">
      <c r="F271" s="58"/>
    </row>
    <row r="272" spans="6:6" x14ac:dyDescent="0.3">
      <c r="F272" s="58"/>
    </row>
    <row r="273" spans="6:6" x14ac:dyDescent="0.3">
      <c r="F273" s="58"/>
    </row>
    <row r="274" spans="6:6" x14ac:dyDescent="0.3">
      <c r="F274" s="58"/>
    </row>
    <row r="275" spans="6:6" x14ac:dyDescent="0.3">
      <c r="F275" s="58"/>
    </row>
    <row r="276" spans="6:6" x14ac:dyDescent="0.3">
      <c r="F276" s="58"/>
    </row>
    <row r="277" spans="6:6" x14ac:dyDescent="0.3">
      <c r="F277" s="58"/>
    </row>
    <row r="278" spans="6:6" x14ac:dyDescent="0.3">
      <c r="F278" s="58"/>
    </row>
    <row r="279" spans="6:6" x14ac:dyDescent="0.3">
      <c r="F279" s="58"/>
    </row>
    <row r="280" spans="6:6" x14ac:dyDescent="0.3">
      <c r="F280" s="58"/>
    </row>
    <row r="281" spans="6:6" x14ac:dyDescent="0.3">
      <c r="F281" s="58"/>
    </row>
    <row r="282" spans="6:6" x14ac:dyDescent="0.3">
      <c r="F282" s="58"/>
    </row>
    <row r="283" spans="6:6" x14ac:dyDescent="0.3">
      <c r="F283" s="58"/>
    </row>
    <row r="284" spans="6:6" x14ac:dyDescent="0.3">
      <c r="F284" s="58"/>
    </row>
    <row r="285" spans="6:6" x14ac:dyDescent="0.3">
      <c r="F285" s="58"/>
    </row>
    <row r="286" spans="6:6" x14ac:dyDescent="0.3">
      <c r="F286" s="58"/>
    </row>
    <row r="287" spans="6:6" x14ac:dyDescent="0.3">
      <c r="F287" s="58"/>
    </row>
    <row r="288" spans="6:6" x14ac:dyDescent="0.3">
      <c r="F288" s="58"/>
    </row>
    <row r="289" spans="6:6" x14ac:dyDescent="0.3">
      <c r="F289" s="58"/>
    </row>
    <row r="290" spans="6:6" x14ac:dyDescent="0.3">
      <c r="F290" s="58"/>
    </row>
    <row r="291" spans="6:6" x14ac:dyDescent="0.3">
      <c r="F291" s="58"/>
    </row>
    <row r="292" spans="6:6" x14ac:dyDescent="0.3">
      <c r="F292" s="58"/>
    </row>
    <row r="293" spans="6:6" x14ac:dyDescent="0.3">
      <c r="F293" s="58"/>
    </row>
    <row r="294" spans="6:6" x14ac:dyDescent="0.3">
      <c r="F294" s="58"/>
    </row>
    <row r="295" spans="6:6" x14ac:dyDescent="0.3">
      <c r="F295" s="58"/>
    </row>
    <row r="296" spans="6:6" x14ac:dyDescent="0.3">
      <c r="F296" s="58"/>
    </row>
    <row r="297" spans="6:6" x14ac:dyDescent="0.3">
      <c r="F297" s="58"/>
    </row>
    <row r="298" spans="6:6" x14ac:dyDescent="0.3">
      <c r="F298" s="58"/>
    </row>
    <row r="299" spans="6:6" x14ac:dyDescent="0.3">
      <c r="F299" s="58"/>
    </row>
    <row r="300" spans="6:6" x14ac:dyDescent="0.3">
      <c r="F300" s="58"/>
    </row>
    <row r="301" spans="6:6" x14ac:dyDescent="0.3">
      <c r="F301" s="58"/>
    </row>
    <row r="302" spans="6:6" x14ac:dyDescent="0.3">
      <c r="F302" s="58"/>
    </row>
    <row r="303" spans="6:6" x14ac:dyDescent="0.3">
      <c r="F303" s="58"/>
    </row>
    <row r="304" spans="6:6" x14ac:dyDescent="0.3">
      <c r="F304" s="58"/>
    </row>
    <row r="305" spans="6:6" x14ac:dyDescent="0.3">
      <c r="F305" s="58"/>
    </row>
    <row r="306" spans="6:6" x14ac:dyDescent="0.3">
      <c r="F306" s="58"/>
    </row>
    <row r="307" spans="6:6" x14ac:dyDescent="0.3">
      <c r="F307" s="58"/>
    </row>
    <row r="308" spans="6:6" x14ac:dyDescent="0.3">
      <c r="F308" s="58"/>
    </row>
    <row r="309" spans="6:6" x14ac:dyDescent="0.3">
      <c r="F309" s="58"/>
    </row>
    <row r="310" spans="6:6" x14ac:dyDescent="0.3">
      <c r="F310" s="58"/>
    </row>
    <row r="311" spans="6:6" x14ac:dyDescent="0.3">
      <c r="F311" s="58"/>
    </row>
    <row r="312" spans="6:6" x14ac:dyDescent="0.3">
      <c r="F312" s="58"/>
    </row>
    <row r="313" spans="6:6" x14ac:dyDescent="0.3">
      <c r="F313" s="58"/>
    </row>
    <row r="314" spans="6:6" x14ac:dyDescent="0.3">
      <c r="F314" s="58"/>
    </row>
    <row r="315" spans="6:6" x14ac:dyDescent="0.3">
      <c r="F315" s="58"/>
    </row>
    <row r="316" spans="6:6" x14ac:dyDescent="0.3">
      <c r="F316" s="58"/>
    </row>
    <row r="317" spans="6:6" x14ac:dyDescent="0.3">
      <c r="F317" s="58"/>
    </row>
    <row r="318" spans="6:6" x14ac:dyDescent="0.3">
      <c r="F318" s="58"/>
    </row>
    <row r="319" spans="6:6" x14ac:dyDescent="0.3">
      <c r="F319" s="58"/>
    </row>
    <row r="320" spans="6:6" x14ac:dyDescent="0.3">
      <c r="F320" s="58"/>
    </row>
    <row r="321" spans="6:6" x14ac:dyDescent="0.3">
      <c r="F321" s="58"/>
    </row>
    <row r="322" spans="6:6" x14ac:dyDescent="0.3">
      <c r="F322" s="58"/>
    </row>
    <row r="323" spans="6:6" x14ac:dyDescent="0.3">
      <c r="F323" s="58"/>
    </row>
    <row r="324" spans="6:6" x14ac:dyDescent="0.3">
      <c r="F324" s="58"/>
    </row>
    <row r="325" spans="6:6" x14ac:dyDescent="0.3">
      <c r="F325" s="58"/>
    </row>
    <row r="326" spans="6:6" x14ac:dyDescent="0.3">
      <c r="F326" s="58"/>
    </row>
    <row r="327" spans="6:6" x14ac:dyDescent="0.3">
      <c r="F327" s="58"/>
    </row>
    <row r="328" spans="6:6" x14ac:dyDescent="0.3">
      <c r="F328" s="58"/>
    </row>
  </sheetData>
  <sheetProtection algorithmName="SHA-512" hashValue="VUjv/Pot48hw1yH4kjL+thdlcaXL1LDG1+vfIK8XbL6Ro52n8toW+HpgSIMD9kkNivYVd9jHQWc9CAPqKQiC4g==" saltValue="5efKt4xM/ycrekQAqdFIQQ==" spinCount="100000" sheet="1" objects="1" scenarios="1"/>
  <mergeCells count="1">
    <mergeCell ref="F4:G4"/>
  </mergeCells>
  <pageMargins left="0.70866141732283472" right="0.70866141732283472" top="0.35433070866141736" bottom="0.35433070866141736" header="0.31496062992125984" footer="0.31496062992125984"/>
  <pageSetup paperSize="9" scale="6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2025-05-12T11:26:45Z</cp:lastPrinted>
  <dcterms:created xsi:type="dcterms:W3CDTF">2015-03-27T08:41:49Z</dcterms:created>
  <dcterms:modified xsi:type="dcterms:W3CDTF">2025-05-12T11:27:13Z</dcterms:modified>
</cp:coreProperties>
</file>