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2025\TRANSPARENTNOST\"/>
    </mc:Choice>
  </mc:AlternateContent>
  <xr:revisionPtr revIDLastSave="0" documentId="8_{2D2AFF6E-1853-4D41-8816-0CCF33F502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2" i="1" l="1"/>
  <c r="E167" i="1"/>
  <c r="E168" i="1"/>
  <c r="E108" i="1" l="1"/>
  <c r="E9" i="1"/>
  <c r="E120" i="1"/>
  <c r="E27" i="1"/>
  <c r="E169" i="1"/>
  <c r="G156" i="1"/>
  <c r="E154" i="1"/>
  <c r="G151" i="1"/>
  <c r="G149" i="1"/>
  <c r="E142" i="1"/>
  <c r="E116" i="1"/>
  <c r="E100" i="1"/>
  <c r="E96" i="1"/>
  <c r="E82" i="1"/>
  <c r="E68" i="1"/>
  <c r="E76" i="1" s="1"/>
  <c r="E49" i="1"/>
  <c r="E41" i="1"/>
  <c r="E35" i="1"/>
  <c r="E17" i="1"/>
  <c r="E75" i="1" l="1"/>
  <c r="E164" i="1"/>
  <c r="E171" i="1" l="1"/>
</calcChain>
</file>

<file path=xl/sharedStrings.xml><?xml version="1.0" encoding="utf-8"?>
<sst xmlns="http://schemas.openxmlformats.org/spreadsheetml/2006/main" count="392" uniqueCount="262">
  <si>
    <t>Hrvatski telekom d.d.</t>
  </si>
  <si>
    <t>Libukom Jurdani d.o.o. Jurdani</t>
  </si>
  <si>
    <t>ZABA - ZAGREBAČKA BANKA d.d.</t>
  </si>
  <si>
    <t>Studentski centar Rijeka</t>
  </si>
  <si>
    <t>Fakultet za menadžment u turizmu i ugostiteljstvu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</si>
  <si>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</si>
  <si>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</si>
  <si>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</si>
  <si>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</si>
  <si>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</si>
  <si>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</si>
  <si>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</si>
  <si>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</si>
  <si>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</si>
  <si>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</si>
  <si>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</si>
  <si>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</si>
  <si>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</si>
  <si>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</si>
  <si>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</si>
  <si>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</si>
  <si>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</si>
  <si>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</si>
  <si>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</si>
  <si>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</si>
  <si>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</si>
  <si>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</si>
  <si>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Reprezentacija</t>
  </si>
  <si>
    <t>3293</t>
  </si>
  <si>
    <t>3431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</si>
  <si>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</si>
  <si>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</si>
  <si>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</si>
  <si>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</si>
  <si>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</si>
  <si>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</si>
  <si>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</si>
  <si>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</si>
  <si>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</si>
  <si>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</si>
  <si>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</si>
  <si>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</si>
  <si>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</si>
  <si>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</si>
  <si>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</si>
  <si>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</si>
  <si>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HEP Opskrba d.o.o. Zagreb</t>
  </si>
  <si>
    <t>Seminari, savjetovanja</t>
  </si>
  <si>
    <t>3233</t>
  </si>
  <si>
    <t>Ris d.o.o.</t>
  </si>
  <si>
    <t>Kastav</t>
  </si>
  <si>
    <t>77917801452</t>
  </si>
  <si>
    <t>Usluge promidžbe i informiranja</t>
  </si>
  <si>
    <t>Bon-Ton d.o.o.</t>
  </si>
  <si>
    <t>A1 d.o.o.</t>
  </si>
  <si>
    <t>3237</t>
  </si>
  <si>
    <t>Intelektualne i osobne usluge</t>
  </si>
  <si>
    <t>52931027628</t>
  </si>
  <si>
    <t>29524210204</t>
  </si>
  <si>
    <t>87500773013</t>
  </si>
  <si>
    <t>Bankarske usluge i usluge platnog prometa</t>
  </si>
  <si>
    <t>GDPR</t>
  </si>
  <si>
    <t>Ostali nespomenuti rashodi poslovanja</t>
  </si>
  <si>
    <t>3t cable d.o.o.</t>
  </si>
  <si>
    <t>52945704293</t>
  </si>
  <si>
    <t>3299</t>
  </si>
  <si>
    <t>06144393646</t>
  </si>
  <si>
    <t>Netcom d.o.o.</t>
  </si>
  <si>
    <t>4241</t>
  </si>
  <si>
    <t>Knjige u knjižnici</t>
  </si>
  <si>
    <t>Malinska</t>
  </si>
  <si>
    <t>Trgovina Krk d.o.o.</t>
  </si>
  <si>
    <t>66548420466</t>
  </si>
  <si>
    <t>Hrvatska pošta</t>
  </si>
  <si>
    <t>87311810356</t>
  </si>
  <si>
    <t>Agencija za komercijalnu djelatnost</t>
  </si>
  <si>
    <t>Orelj d.o.o.</t>
  </si>
  <si>
    <t>Vereno d.o.o.</t>
  </si>
  <si>
    <t>Grad Opatija</t>
  </si>
  <si>
    <t>Provitalis d.o.o.</t>
  </si>
  <si>
    <t>Žminj</t>
  </si>
  <si>
    <t>B elektronika</t>
  </si>
  <si>
    <t>Tim d.o.o.</t>
  </si>
  <si>
    <t>Matulji</t>
  </si>
  <si>
    <t xml:space="preserve">Mali raj </t>
  </si>
  <si>
    <t>Signeta d.o.o.</t>
  </si>
  <si>
    <t>58843087891</t>
  </si>
  <si>
    <t>62171880268</t>
  </si>
  <si>
    <t>57807962737</t>
  </si>
  <si>
    <t>45613787772</t>
  </si>
  <si>
    <t>11857024889</t>
  </si>
  <si>
    <t>07879879380</t>
  </si>
  <si>
    <t>48450888776</t>
  </si>
  <si>
    <t>99455464348</t>
  </si>
  <si>
    <t>83292250774</t>
  </si>
  <si>
    <t>30641829498</t>
  </si>
  <si>
    <t>Državni proračun</t>
  </si>
  <si>
    <t>Borea d.o.o.</t>
  </si>
  <si>
    <t>42761894507</t>
  </si>
  <si>
    <t>Poreč</t>
  </si>
  <si>
    <t>00019425295</t>
  </si>
  <si>
    <t>3225</t>
  </si>
  <si>
    <t>Sitni inventar</t>
  </si>
  <si>
    <t>Adrialift d.o.o.</t>
  </si>
  <si>
    <t>DMD promocija d.o.o.</t>
  </si>
  <si>
    <t>Racconn</t>
  </si>
  <si>
    <t>K.G.MEDA d.o.o.</t>
  </si>
  <si>
    <t>51873885410</t>
  </si>
  <si>
    <t>LRH d.d.</t>
  </si>
  <si>
    <t>15573308024</t>
  </si>
  <si>
    <t>UPUHH</t>
  </si>
  <si>
    <t>Pristojbe i naknade</t>
  </si>
  <si>
    <t>Brunac d.o.o.</t>
  </si>
  <si>
    <t>Krk</t>
  </si>
  <si>
    <t>Hrvatska radiotelevizija</t>
  </si>
  <si>
    <t>Nastavni zavod za javno zdravstvo PGŽ</t>
  </si>
  <si>
    <t>Nastavni zavod za javno zdravstvo Andrija Štampar</t>
  </si>
  <si>
    <t>Milenij hoteli d.o.o.</t>
  </si>
  <si>
    <t>UPI -2M PLUS d.o.o.</t>
  </si>
  <si>
    <t>21805735996</t>
  </si>
  <si>
    <t>17443901649</t>
  </si>
  <si>
    <t>33392005961</t>
  </si>
  <si>
    <t>78796880101</t>
  </si>
  <si>
    <t>85821130368</t>
  </si>
  <si>
    <t>68419124305</t>
  </si>
  <si>
    <t>36201212847</t>
  </si>
  <si>
    <t>94443043935</t>
  </si>
  <si>
    <t>Isplate sredstava za razdoblje svibanj 2025. godine</t>
  </si>
  <si>
    <t>Lider media d.o.o.</t>
  </si>
  <si>
    <t>Linguae d.o.o.</t>
  </si>
  <si>
    <t>RIF d.o.o.</t>
  </si>
  <si>
    <t>Trgovina Krk</t>
  </si>
  <si>
    <t>Luxe moda j.d.o.d.</t>
  </si>
  <si>
    <t>Osijek</t>
  </si>
  <si>
    <t>B elektronika d.o.o.</t>
  </si>
  <si>
    <t>Crnturio d.o.o.</t>
  </si>
  <si>
    <t>Meditel usluge d.o.o.</t>
  </si>
  <si>
    <t>Miscom d.o.o.</t>
  </si>
  <si>
    <t>Čavle</t>
  </si>
  <si>
    <t>Pametna kuća d.o.o.</t>
  </si>
  <si>
    <t>Stoji grad j.d.o.o.</t>
  </si>
  <si>
    <t>Zagorski list d.o.o.</t>
  </si>
  <si>
    <t>Zabok</t>
  </si>
  <si>
    <t>Kreativni odjel</t>
  </si>
  <si>
    <t>Zdravstvene i veterinarske usluge</t>
  </si>
  <si>
    <t>Poliklinika Medico</t>
  </si>
  <si>
    <t>75374786952</t>
  </si>
  <si>
    <t>67639733560</t>
  </si>
  <si>
    <t>75508100288</t>
  </si>
  <si>
    <t>49442761457</t>
  </si>
  <si>
    <t>48823783282</t>
  </si>
  <si>
    <t>60611404518</t>
  </si>
  <si>
    <t>65230358232</t>
  </si>
  <si>
    <t>33650879020</t>
  </si>
  <si>
    <t>04477339132</t>
  </si>
  <si>
    <t>99964711951</t>
  </si>
  <si>
    <t>77441978080</t>
  </si>
  <si>
    <t>57951842896</t>
  </si>
  <si>
    <t>Bonum et clarum, obrt</t>
  </si>
  <si>
    <t>Josip Orišković, obrt</t>
  </si>
  <si>
    <t>Greta Krešić</t>
  </si>
  <si>
    <t>Ani Trstenjak</t>
  </si>
  <si>
    <t>Branka Škoda</t>
  </si>
  <si>
    <t>Azrudin Rudi  Crnović</t>
  </si>
  <si>
    <t>Darko Bilandžić</t>
  </si>
  <si>
    <t>Josip Mikulić</t>
  </si>
  <si>
    <t>Nataša Kovačić Stilinović</t>
  </si>
  <si>
    <t>Oliver Kesar</t>
  </si>
  <si>
    <t>Stela Pleše Bonifačić</t>
  </si>
  <si>
    <t>Vesna Lamza Posavec</t>
  </si>
  <si>
    <t>Nada Vahčić</t>
  </si>
  <si>
    <t>Katica Dijana</t>
  </si>
  <si>
    <t>Donatela Dekanić</t>
  </si>
  <si>
    <t>Hana Paleka</t>
  </si>
  <si>
    <t>Jakov Hailo</t>
  </si>
  <si>
    <t>Sveučilišna knjižnica Rijeka</t>
  </si>
  <si>
    <t>Arx d.o.o.</t>
  </si>
  <si>
    <t>Autoklub Rijeka</t>
  </si>
  <si>
    <t>Dino bus d.o.o.</t>
  </si>
  <si>
    <t>Lavanda, obrt</t>
  </si>
  <si>
    <t>Olinfos d.o.o.</t>
  </si>
  <si>
    <t>Lovran</t>
  </si>
  <si>
    <t>Novax d.o.o.</t>
  </si>
  <si>
    <t>Prem propaganda</t>
  </si>
  <si>
    <t>Arriva d.d.</t>
  </si>
  <si>
    <t>Tiskara Viškovo</t>
  </si>
  <si>
    <t>Viškovo</t>
  </si>
  <si>
    <t>Premije osiguranja</t>
  </si>
  <si>
    <t>3292</t>
  </si>
  <si>
    <t>Croatia osiguranje</t>
  </si>
  <si>
    <t>Euroherc</t>
  </si>
  <si>
    <t>Kraš d.d.</t>
  </si>
  <si>
    <t>Manufaktura d.o.o.</t>
  </si>
  <si>
    <t>Cupido, obrt</t>
  </si>
  <si>
    <t>Porta pranzo, obrt</t>
  </si>
  <si>
    <t>Vivant d.o.o.</t>
  </si>
  <si>
    <t>BIH</t>
  </si>
  <si>
    <t>53909903221</t>
  </si>
  <si>
    <t>85769404614</t>
  </si>
  <si>
    <t>84122581314</t>
  </si>
  <si>
    <t>24628911418</t>
  </si>
  <si>
    <t>19819724166</t>
  </si>
  <si>
    <t>93075770066</t>
  </si>
  <si>
    <t>79643690725</t>
  </si>
  <si>
    <t>33537012235</t>
  </si>
  <si>
    <t>74859215675</t>
  </si>
  <si>
    <t>86218445257</t>
  </si>
  <si>
    <t>00281914459</t>
  </si>
  <si>
    <t>94053615456</t>
  </si>
  <si>
    <t>26187994862</t>
  </si>
  <si>
    <t>22694857747</t>
  </si>
  <si>
    <t>94989605030</t>
  </si>
  <si>
    <t>92566577872</t>
  </si>
  <si>
    <t>89963313814</t>
  </si>
  <si>
    <t>40300475853</t>
  </si>
  <si>
    <t>BA22785745000</t>
  </si>
  <si>
    <t>IFITT</t>
  </si>
  <si>
    <t>Austrija</t>
  </si>
  <si>
    <t>Udruga Lijepa naša</t>
  </si>
  <si>
    <t>Klaster zdravstvenog turizma Kvarnera</t>
  </si>
  <si>
    <t>UKKC, udruga knjižnica</t>
  </si>
  <si>
    <t>Istrida ugostiteljstvo</t>
  </si>
  <si>
    <t>Park prirode Učka</t>
  </si>
  <si>
    <t>River camping</t>
  </si>
  <si>
    <t>Slovenija</t>
  </si>
  <si>
    <t>Savičenta</t>
  </si>
  <si>
    <t>Savičenta d.o.o.</t>
  </si>
  <si>
    <t>Sveučilište u Rijeci</t>
  </si>
  <si>
    <t>Ultra Medai mass j.do.o.</t>
  </si>
  <si>
    <t>Valamar d.d.</t>
  </si>
  <si>
    <t>Ekonomski fakultet Rijeka</t>
  </si>
  <si>
    <t>Beauty and freedom</t>
  </si>
  <si>
    <t>Dubrovnik</t>
  </si>
  <si>
    <t>Andrea, obrt</t>
  </si>
  <si>
    <t>Korčula</t>
  </si>
  <si>
    <t>Cvjećarstvo Juretić, obrt</t>
  </si>
  <si>
    <t>3691</t>
  </si>
  <si>
    <t>Tehnopaneli dizajn d.o.o.</t>
  </si>
  <si>
    <t>38281545411</t>
  </si>
  <si>
    <t>38798315529</t>
  </si>
  <si>
    <t>36569883265</t>
  </si>
  <si>
    <t>ATU57678613</t>
  </si>
  <si>
    <t>31496880766</t>
  </si>
  <si>
    <t>98136845067</t>
  </si>
  <si>
    <t>57149756473</t>
  </si>
  <si>
    <t>64113345521</t>
  </si>
  <si>
    <t>SI20863071</t>
  </si>
  <si>
    <t>50329598386</t>
  </si>
  <si>
    <t>64218323816</t>
  </si>
  <si>
    <t>81606994518</t>
  </si>
  <si>
    <t>26093119930</t>
  </si>
  <si>
    <t>70806277753</t>
  </si>
  <si>
    <t>Ventex d.o.o.</t>
  </si>
  <si>
    <t>Redak d.o.o.</t>
  </si>
  <si>
    <t>Split</t>
  </si>
  <si>
    <t>MATE d.o.o.</t>
  </si>
  <si>
    <t>Znanje d.o.o.</t>
  </si>
  <si>
    <t>63398817957</t>
  </si>
  <si>
    <t>81793146560</t>
  </si>
  <si>
    <t>66445126397</t>
  </si>
  <si>
    <t>95549017341</t>
  </si>
  <si>
    <t>80627693538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</si>
</sst>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0" xfId="0" applyNumberForma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43" fontId="3" fillId="0" borderId="0" xfId="1" applyFont="1"/>
    <xf numFmtId="43" fontId="3" fillId="0" borderId="2" xfId="1" applyFont="1" applyBorder="1"/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43" fontId="3" fillId="0" borderId="2" xfId="1" quotePrefix="1" applyFont="1" applyBorder="1" applyAlignment="1">
      <alignment horizontal="center" vertical="center"/>
    </xf>
    <xf numFmtId="0" fontId="4" fillId="0" borderId="2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1" quotePrefix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1" quotePrefix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esktop/JAV_OBJ_16-06-2025_13-33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1">
          <cell r="F51" t="str">
            <v>Komunikacijska oprema</v>
          </cell>
        </row>
        <row r="118">
          <cell r="F118" t="str">
            <v>Tekući prijenosi između prorač.korisnika ist.pror</v>
          </cell>
        </row>
        <row r="120">
          <cell r="F120" t="str">
            <v>Uredska oprema i namještaj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3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6.5" x14ac:dyDescent="0.3"/>
  <cols>
    <col min="1" max="1" width="3" customWidth="1"/>
    <col min="2" max="2" width="32.28515625" style="3" customWidth="1"/>
    <col min="3" max="3" width="19" style="28" customWidth="1"/>
    <col min="4" max="4" width="18.42578125" style="29" customWidth="1"/>
    <col min="5" max="5" width="15.5703125" style="9" customWidth="1"/>
    <col min="6" max="6" width="11" style="28" customWidth="1"/>
    <col min="7" max="7" width="35.140625" style="30" customWidth="1"/>
    <col min="8" max="8" width="13.42578125" bestFit="1" customWidth="1"/>
    <col min="9" max="9" width="18.85546875" customWidth="1"/>
    <col min="11" max="11" width="12.42578125" bestFit="1" customWidth="1"/>
  </cols>
  <sheetData>
    <row r="1" spans="2:7" x14ac:dyDescent="0.3">
      <c r="B1" s="3" t="s">
        <v>6</v>
      </c>
    </row>
    <row r="2" spans="2:7" x14ac:dyDescent="0.3">
      <c r="B2" s="3" t="s">
        <v>127</v>
      </c>
    </row>
    <row r="4" spans="2:7" ht="49.5" customHeight="1" x14ac:dyDescent="0.25">
      <c r="B4" s="15" t="s">
        <v>7</v>
      </c>
      <c r="C4" s="15" t="s">
        <v>8</v>
      </c>
      <c r="D4" s="15" t="s">
        <v>9</v>
      </c>
      <c r="E4" s="16" t="s">
        <v>44</v>
      </c>
      <c r="F4" s="31" t="s">
        <v>10</v>
      </c>
      <c r="G4" s="32"/>
    </row>
    <row r="5" spans="2:7" ht="7.5" customHeight="1" x14ac:dyDescent="0.3">
      <c r="E5" s="10"/>
    </row>
    <row r="6" spans="2:7" ht="18" customHeight="1" x14ac:dyDescent="0.3">
      <c r="B6" s="1" t="s">
        <v>128</v>
      </c>
      <c r="C6" s="33" t="s">
        <v>146</v>
      </c>
      <c r="D6" s="29" t="s">
        <v>15</v>
      </c>
      <c r="E6" s="25">
        <v>198.75</v>
      </c>
      <c r="F6" s="28">
        <v>3213</v>
      </c>
      <c r="G6" s="30" t="s">
        <v>47</v>
      </c>
    </row>
    <row r="7" spans="2:7" ht="18" customHeight="1" x14ac:dyDescent="0.3">
      <c r="B7" s="1" t="s">
        <v>129</v>
      </c>
      <c r="C7" s="29" t="s">
        <v>147</v>
      </c>
      <c r="D7" s="29" t="s">
        <v>16</v>
      </c>
      <c r="E7" s="25">
        <v>600</v>
      </c>
    </row>
    <row r="8" spans="2:7" ht="17.25" customHeight="1" x14ac:dyDescent="0.3">
      <c r="B8" s="2" t="s">
        <v>130</v>
      </c>
      <c r="C8" s="34" t="s">
        <v>148</v>
      </c>
      <c r="D8" s="35" t="s">
        <v>15</v>
      </c>
      <c r="E8" s="26">
        <v>110</v>
      </c>
      <c r="F8" s="36"/>
      <c r="G8" s="37"/>
    </row>
    <row r="9" spans="2:7" x14ac:dyDescent="0.3">
      <c r="B9" s="3" t="s">
        <v>11</v>
      </c>
      <c r="E9" s="9">
        <f>SUM(E6:E8)</f>
        <v>908.75</v>
      </c>
    </row>
    <row r="11" spans="2:7" ht="20.100000000000001" customHeight="1" x14ac:dyDescent="0.3">
      <c r="B11" s="1" t="s">
        <v>53</v>
      </c>
      <c r="C11" s="28" t="s">
        <v>57</v>
      </c>
      <c r="D11" s="29" t="s">
        <v>15</v>
      </c>
      <c r="E11" s="25">
        <v>699.73</v>
      </c>
      <c r="F11" s="38" t="s">
        <v>13</v>
      </c>
      <c r="G11" s="39" t="s">
        <v>14</v>
      </c>
    </row>
    <row r="12" spans="2:7" ht="20.100000000000001" customHeight="1" x14ac:dyDescent="0.3">
      <c r="B12" s="1" t="s">
        <v>75</v>
      </c>
      <c r="C12" s="28" t="s">
        <v>86</v>
      </c>
      <c r="D12" s="29" t="s">
        <v>15</v>
      </c>
      <c r="E12" s="25">
        <v>35.1</v>
      </c>
      <c r="F12" s="38"/>
      <c r="G12" s="39"/>
    </row>
    <row r="13" spans="2:7" ht="20.100000000000001" customHeight="1" x14ac:dyDescent="0.3">
      <c r="B13" s="1" t="s">
        <v>131</v>
      </c>
      <c r="C13" s="29" t="s">
        <v>72</v>
      </c>
      <c r="D13" s="29" t="s">
        <v>70</v>
      </c>
      <c r="E13" s="25">
        <v>355.5</v>
      </c>
      <c r="F13" s="38"/>
      <c r="G13" s="39"/>
    </row>
    <row r="14" spans="2:7" ht="20.100000000000001" customHeight="1" x14ac:dyDescent="0.3">
      <c r="B14" s="1" t="s">
        <v>76</v>
      </c>
      <c r="C14" s="28" t="s">
        <v>87</v>
      </c>
      <c r="D14" s="29" t="s">
        <v>12</v>
      </c>
      <c r="E14" s="25">
        <v>946.67</v>
      </c>
      <c r="F14" s="38"/>
      <c r="G14" s="39"/>
    </row>
    <row r="15" spans="2:7" ht="20.100000000000001" customHeight="1" x14ac:dyDescent="0.3">
      <c r="B15" s="1" t="s">
        <v>77</v>
      </c>
      <c r="C15" s="28" t="s">
        <v>88</v>
      </c>
      <c r="D15" s="29" t="s">
        <v>12</v>
      </c>
      <c r="E15" s="25">
        <v>232.95</v>
      </c>
      <c r="F15" s="38"/>
      <c r="G15" s="39"/>
    </row>
    <row r="16" spans="2:7" ht="2.25" customHeight="1" x14ac:dyDescent="0.3">
      <c r="B16" s="4"/>
      <c r="C16" s="36"/>
      <c r="D16" s="35"/>
      <c r="E16" s="11"/>
      <c r="F16" s="40"/>
      <c r="G16" s="41"/>
    </row>
    <row r="17" spans="2:7" ht="22.5" customHeight="1" x14ac:dyDescent="0.3">
      <c r="B17" s="3" t="s">
        <v>11</v>
      </c>
      <c r="E17" s="9">
        <f>SUM(E11:E15)</f>
        <v>2269.9499999999998</v>
      </c>
    </row>
    <row r="19" spans="2:7" x14ac:dyDescent="0.3">
      <c r="B19" s="4" t="s">
        <v>46</v>
      </c>
      <c r="C19" s="36">
        <v>63073332379</v>
      </c>
      <c r="D19" s="35" t="s">
        <v>15</v>
      </c>
      <c r="E19" s="11">
        <v>4837.24</v>
      </c>
      <c r="F19" s="36">
        <v>3223</v>
      </c>
      <c r="G19" s="37" t="s">
        <v>45</v>
      </c>
    </row>
    <row r="21" spans="2:7" s="14" customFormat="1" x14ac:dyDescent="0.3">
      <c r="B21" s="4" t="s">
        <v>132</v>
      </c>
      <c r="C21" s="36" t="s">
        <v>149</v>
      </c>
      <c r="D21" s="35" t="s">
        <v>133</v>
      </c>
      <c r="E21" s="11">
        <v>1006.25</v>
      </c>
      <c r="F21" s="34" t="s">
        <v>101</v>
      </c>
      <c r="G21" s="37" t="s">
        <v>102</v>
      </c>
    </row>
    <row r="22" spans="2:7" s="14" customFormat="1" x14ac:dyDescent="0.3">
      <c r="B22" s="5"/>
      <c r="C22" s="42"/>
      <c r="D22" s="43"/>
      <c r="E22" s="12"/>
      <c r="F22" s="44"/>
      <c r="G22" s="45"/>
    </row>
    <row r="23" spans="2:7" x14ac:dyDescent="0.3">
      <c r="B23" s="3" t="s">
        <v>0</v>
      </c>
      <c r="C23" s="28">
        <v>81793146560</v>
      </c>
      <c r="D23" s="29" t="s">
        <v>15</v>
      </c>
      <c r="E23" s="9">
        <v>1718.69</v>
      </c>
      <c r="F23" s="46" t="s">
        <v>18</v>
      </c>
      <c r="G23" s="39" t="s">
        <v>17</v>
      </c>
    </row>
    <row r="24" spans="2:7" x14ac:dyDescent="0.3">
      <c r="B24" s="3" t="s">
        <v>73</v>
      </c>
      <c r="C24" s="28" t="s">
        <v>74</v>
      </c>
      <c r="D24" s="29" t="s">
        <v>15</v>
      </c>
      <c r="E24" s="9">
        <v>142.04</v>
      </c>
      <c r="F24" s="46"/>
      <c r="G24" s="39"/>
    </row>
    <row r="25" spans="2:7" x14ac:dyDescent="0.3">
      <c r="B25" s="3" t="s">
        <v>54</v>
      </c>
      <c r="C25" s="28" t="s">
        <v>58</v>
      </c>
      <c r="D25" s="29" t="s">
        <v>15</v>
      </c>
      <c r="E25" s="9">
        <v>346.53</v>
      </c>
      <c r="F25" s="46"/>
      <c r="G25" s="39"/>
    </row>
    <row r="26" spans="2:7" ht="1.5" customHeight="1" x14ac:dyDescent="0.3">
      <c r="B26" s="4"/>
      <c r="C26" s="36"/>
      <c r="D26" s="35"/>
      <c r="E26" s="11"/>
      <c r="F26" s="47"/>
      <c r="G26" s="37"/>
    </row>
    <row r="27" spans="2:7" x14ac:dyDescent="0.3">
      <c r="B27" s="3" t="s">
        <v>11</v>
      </c>
      <c r="E27" s="9">
        <f>SUM(E23:E26)</f>
        <v>2207.2600000000002</v>
      </c>
      <c r="F27" s="48"/>
    </row>
    <row r="28" spans="2:7" x14ac:dyDescent="0.3">
      <c r="F28" s="48"/>
    </row>
    <row r="29" spans="2:7" x14ac:dyDescent="0.3">
      <c r="B29" s="3" t="s">
        <v>103</v>
      </c>
      <c r="C29" s="28">
        <v>36856415212</v>
      </c>
      <c r="D29" s="29" t="s">
        <v>16</v>
      </c>
      <c r="E29" s="9">
        <v>112.81</v>
      </c>
      <c r="F29" s="46" t="s">
        <v>19</v>
      </c>
      <c r="G29" s="39" t="s">
        <v>20</v>
      </c>
    </row>
    <row r="30" spans="2:7" x14ac:dyDescent="0.3">
      <c r="B30" s="3" t="s">
        <v>134</v>
      </c>
      <c r="C30" s="28" t="s">
        <v>66</v>
      </c>
      <c r="D30" s="29" t="s">
        <v>16</v>
      </c>
      <c r="E30" s="9">
        <v>153.78</v>
      </c>
      <c r="F30" s="48"/>
    </row>
    <row r="31" spans="2:7" x14ac:dyDescent="0.3">
      <c r="B31" s="3" t="s">
        <v>135</v>
      </c>
      <c r="C31" s="28" t="s">
        <v>150</v>
      </c>
      <c r="D31" s="29" t="s">
        <v>16</v>
      </c>
      <c r="E31" s="9">
        <v>4572</v>
      </c>
      <c r="F31" s="48"/>
    </row>
    <row r="32" spans="2:7" x14ac:dyDescent="0.3">
      <c r="B32" s="3" t="s">
        <v>82</v>
      </c>
      <c r="C32" s="28" t="s">
        <v>92</v>
      </c>
      <c r="D32" s="29" t="s">
        <v>16</v>
      </c>
      <c r="E32" s="9">
        <v>768.75</v>
      </c>
      <c r="F32" s="48"/>
    </row>
    <row r="33" spans="2:7" ht="15.95" customHeight="1" x14ac:dyDescent="0.3">
      <c r="B33" s="3" t="s">
        <v>136</v>
      </c>
      <c r="C33" s="49" t="s">
        <v>151</v>
      </c>
      <c r="D33" s="29" t="s">
        <v>15</v>
      </c>
      <c r="E33" s="9">
        <v>302.58</v>
      </c>
    </row>
    <row r="34" spans="2:7" ht="15.95" customHeight="1" x14ac:dyDescent="0.3">
      <c r="B34" s="4" t="s">
        <v>137</v>
      </c>
      <c r="C34" s="50" t="s">
        <v>152</v>
      </c>
      <c r="D34" s="35" t="s">
        <v>138</v>
      </c>
      <c r="E34" s="11">
        <v>74.66</v>
      </c>
      <c r="F34" s="47"/>
      <c r="G34" s="37"/>
    </row>
    <row r="35" spans="2:7" ht="15.95" customHeight="1" x14ac:dyDescent="0.3">
      <c r="B35" s="3" t="s">
        <v>11</v>
      </c>
      <c r="E35" s="9">
        <f>SUM(E29:E34)</f>
        <v>5984.58</v>
      </c>
      <c r="F35" s="48"/>
    </row>
    <row r="36" spans="2:7" ht="15.95" customHeight="1" x14ac:dyDescent="0.3">
      <c r="F36" s="48"/>
    </row>
    <row r="37" spans="2:7" x14ac:dyDescent="0.3">
      <c r="B37" s="3" t="s">
        <v>104</v>
      </c>
      <c r="C37" s="28">
        <v>42961482220</v>
      </c>
      <c r="D37" s="29" t="s">
        <v>15</v>
      </c>
      <c r="E37" s="9">
        <v>1592.14</v>
      </c>
      <c r="F37" s="46" t="s">
        <v>48</v>
      </c>
      <c r="G37" s="39" t="s">
        <v>52</v>
      </c>
    </row>
    <row r="38" spans="2:7" x14ac:dyDescent="0.3">
      <c r="B38" s="3" t="s">
        <v>139</v>
      </c>
      <c r="C38" s="28" t="s">
        <v>153</v>
      </c>
      <c r="D38" s="29" t="s">
        <v>15</v>
      </c>
      <c r="E38" s="9">
        <v>2388.75</v>
      </c>
      <c r="F38" s="46"/>
      <c r="G38" s="39"/>
    </row>
    <row r="39" spans="2:7" x14ac:dyDescent="0.3">
      <c r="B39" s="3" t="s">
        <v>140</v>
      </c>
      <c r="C39" s="28" t="s">
        <v>154</v>
      </c>
      <c r="D39" s="29" t="s">
        <v>15</v>
      </c>
      <c r="E39" s="9">
        <v>337.5</v>
      </c>
      <c r="F39" s="46"/>
      <c r="G39" s="39"/>
    </row>
    <row r="40" spans="2:7" ht="15.75" customHeight="1" x14ac:dyDescent="0.3">
      <c r="B40" s="7" t="s">
        <v>141</v>
      </c>
      <c r="C40" s="36" t="s">
        <v>155</v>
      </c>
      <c r="D40" s="35" t="s">
        <v>142</v>
      </c>
      <c r="E40" s="11">
        <v>264.38</v>
      </c>
      <c r="F40" s="36"/>
      <c r="G40" s="37"/>
    </row>
    <row r="41" spans="2:7" ht="18.75" customHeight="1" x14ac:dyDescent="0.3">
      <c r="B41" s="3" t="s">
        <v>11</v>
      </c>
      <c r="E41" s="9">
        <f>SUM(E37:E40)</f>
        <v>4582.7700000000004</v>
      </c>
      <c r="F41" s="48"/>
      <c r="G41" s="45"/>
    </row>
    <row r="42" spans="2:7" x14ac:dyDescent="0.3">
      <c r="F42" s="48"/>
      <c r="G42" s="45"/>
    </row>
    <row r="43" spans="2:7" x14ac:dyDescent="0.3">
      <c r="B43" s="4" t="s">
        <v>1</v>
      </c>
      <c r="C43" s="36">
        <v>77671806963</v>
      </c>
      <c r="D43" s="35" t="s">
        <v>38</v>
      </c>
      <c r="E43" s="11">
        <v>1293.54</v>
      </c>
      <c r="F43" s="40" t="s">
        <v>21</v>
      </c>
      <c r="G43" s="41" t="s">
        <v>22</v>
      </c>
    </row>
    <row r="44" spans="2:7" x14ac:dyDescent="0.3">
      <c r="F44" s="48"/>
      <c r="G44" s="45"/>
    </row>
    <row r="45" spans="2:7" ht="15.95" customHeight="1" x14ac:dyDescent="0.3">
      <c r="B45" s="3" t="s">
        <v>81</v>
      </c>
      <c r="C45" s="51" t="s">
        <v>66</v>
      </c>
      <c r="D45" s="29" t="s">
        <v>16</v>
      </c>
      <c r="E45" s="9">
        <v>248.85</v>
      </c>
      <c r="F45" s="52">
        <v>3235</v>
      </c>
      <c r="G45" s="39" t="s">
        <v>23</v>
      </c>
    </row>
    <row r="46" spans="2:7" ht="15.95" customHeight="1" x14ac:dyDescent="0.3">
      <c r="B46" s="3" t="s">
        <v>143</v>
      </c>
      <c r="C46" s="51" t="s">
        <v>156</v>
      </c>
      <c r="D46" s="29" t="s">
        <v>16</v>
      </c>
      <c r="E46" s="9">
        <v>571.25</v>
      </c>
      <c r="F46" s="52"/>
      <c r="G46" s="39"/>
    </row>
    <row r="47" spans="2:7" ht="15.95" customHeight="1" x14ac:dyDescent="0.3">
      <c r="B47" s="3" t="s">
        <v>79</v>
      </c>
      <c r="C47" s="51" t="s">
        <v>90</v>
      </c>
      <c r="D47" s="29" t="s">
        <v>80</v>
      </c>
      <c r="E47" s="9">
        <v>37.33</v>
      </c>
      <c r="F47" s="52"/>
      <c r="G47" s="39"/>
    </row>
    <row r="48" spans="2:7" ht="15.95" customHeight="1" x14ac:dyDescent="0.3">
      <c r="B48" s="2" t="s">
        <v>63</v>
      </c>
      <c r="C48" s="36" t="s">
        <v>64</v>
      </c>
      <c r="D48" s="35" t="s">
        <v>12</v>
      </c>
      <c r="E48" s="11">
        <v>29.86</v>
      </c>
      <c r="F48" s="40"/>
      <c r="G48" s="41"/>
    </row>
    <row r="49" spans="2:7" ht="15.95" customHeight="1" x14ac:dyDescent="0.3">
      <c r="B49" s="3" t="s">
        <v>11</v>
      </c>
      <c r="E49" s="9">
        <f>SUM(E45:E48)</f>
        <v>887.29000000000008</v>
      </c>
      <c r="F49" s="53"/>
    </row>
    <row r="50" spans="2:7" ht="12" customHeight="1" x14ac:dyDescent="0.3">
      <c r="F50" s="53"/>
    </row>
    <row r="51" spans="2:7" ht="15.75" customHeight="1" x14ac:dyDescent="0.3">
      <c r="B51" s="4" t="s">
        <v>145</v>
      </c>
      <c r="C51" s="36" t="s">
        <v>157</v>
      </c>
      <c r="D51" s="35" t="s">
        <v>16</v>
      </c>
      <c r="E51" s="11">
        <v>160</v>
      </c>
      <c r="F51" s="54">
        <v>3236</v>
      </c>
      <c r="G51" s="2" t="s">
        <v>144</v>
      </c>
    </row>
    <row r="52" spans="2:7" x14ac:dyDescent="0.3">
      <c r="F52" s="53"/>
    </row>
    <row r="53" spans="2:7" x14ac:dyDescent="0.3">
      <c r="B53" s="3" t="s">
        <v>106</v>
      </c>
      <c r="C53" s="55" t="s">
        <v>107</v>
      </c>
      <c r="D53" s="29" t="s">
        <v>99</v>
      </c>
      <c r="E53" s="9">
        <v>125</v>
      </c>
      <c r="F53" s="56" t="s">
        <v>55</v>
      </c>
      <c r="G53" s="45" t="s">
        <v>56</v>
      </c>
    </row>
    <row r="54" spans="2:7" x14ac:dyDescent="0.3">
      <c r="B54" s="3" t="s">
        <v>105</v>
      </c>
      <c r="C54" s="55" t="s">
        <v>91</v>
      </c>
      <c r="D54" s="29" t="s">
        <v>15</v>
      </c>
      <c r="E54" s="9">
        <v>100</v>
      </c>
      <c r="F54" s="56"/>
      <c r="G54" s="45"/>
    </row>
    <row r="55" spans="2:7" x14ac:dyDescent="0.3">
      <c r="B55" s="3" t="s">
        <v>3</v>
      </c>
      <c r="C55" s="28">
        <v>87500773013</v>
      </c>
      <c r="D55" s="29" t="s">
        <v>16</v>
      </c>
      <c r="E55" s="9">
        <v>470.48</v>
      </c>
      <c r="F55" s="56"/>
      <c r="G55" s="45"/>
    </row>
    <row r="56" spans="2:7" x14ac:dyDescent="0.3">
      <c r="B56" s="3" t="s">
        <v>158</v>
      </c>
      <c r="C56" s="28" t="s">
        <v>197</v>
      </c>
      <c r="D56" s="29" t="s">
        <v>15</v>
      </c>
      <c r="E56" s="9">
        <v>300</v>
      </c>
      <c r="F56" s="48"/>
    </row>
    <row r="57" spans="2:7" x14ac:dyDescent="0.3">
      <c r="B57" s="3" t="s">
        <v>159</v>
      </c>
      <c r="C57" s="55" t="s">
        <v>198</v>
      </c>
      <c r="D57" s="29" t="s">
        <v>12</v>
      </c>
      <c r="E57" s="9">
        <v>400</v>
      </c>
      <c r="F57" s="48"/>
    </row>
    <row r="58" spans="2:7" x14ac:dyDescent="0.3">
      <c r="B58" s="5" t="s">
        <v>160</v>
      </c>
      <c r="C58" s="44" t="s">
        <v>61</v>
      </c>
      <c r="D58" s="43" t="s">
        <v>61</v>
      </c>
      <c r="E58" s="12">
        <v>693.74</v>
      </c>
      <c r="F58" s="42"/>
      <c r="G58" s="45"/>
    </row>
    <row r="59" spans="2:7" x14ac:dyDescent="0.3">
      <c r="B59" s="5" t="s">
        <v>161</v>
      </c>
      <c r="C59" s="44" t="s">
        <v>61</v>
      </c>
      <c r="D59" s="43" t="s">
        <v>61</v>
      </c>
      <c r="E59" s="12">
        <v>65.45</v>
      </c>
      <c r="F59" s="42"/>
      <c r="G59" s="45"/>
    </row>
    <row r="60" spans="2:7" x14ac:dyDescent="0.3">
      <c r="B60" s="3" t="s">
        <v>162</v>
      </c>
      <c r="C60" s="44" t="s">
        <v>61</v>
      </c>
      <c r="D60" s="43" t="s">
        <v>61</v>
      </c>
      <c r="E60" s="12">
        <v>130.91</v>
      </c>
      <c r="F60" s="42"/>
      <c r="G60" s="45"/>
    </row>
    <row r="61" spans="2:7" x14ac:dyDescent="0.3">
      <c r="B61" s="3" t="s">
        <v>163</v>
      </c>
      <c r="C61" s="44" t="s">
        <v>61</v>
      </c>
      <c r="D61" s="43" t="s">
        <v>61</v>
      </c>
      <c r="E61" s="12">
        <v>475.32</v>
      </c>
      <c r="F61" s="42"/>
      <c r="G61" s="1"/>
    </row>
    <row r="62" spans="2:7" x14ac:dyDescent="0.3">
      <c r="B62" s="5" t="s">
        <v>164</v>
      </c>
      <c r="C62" s="44" t="s">
        <v>61</v>
      </c>
      <c r="D62" s="43" t="s">
        <v>61</v>
      </c>
      <c r="E62" s="12">
        <v>130.91</v>
      </c>
      <c r="F62" s="42"/>
      <c r="G62" s="45"/>
    </row>
    <row r="63" spans="2:7" x14ac:dyDescent="0.3">
      <c r="B63" s="3" t="s">
        <v>162</v>
      </c>
      <c r="C63" s="44" t="s">
        <v>61</v>
      </c>
      <c r="D63" s="43" t="s">
        <v>61</v>
      </c>
      <c r="E63" s="9">
        <v>130.91</v>
      </c>
      <c r="F63" s="42"/>
      <c r="G63" s="45"/>
    </row>
    <row r="64" spans="2:7" x14ac:dyDescent="0.3">
      <c r="B64" s="3" t="s">
        <v>165</v>
      </c>
      <c r="C64" s="44" t="s">
        <v>61</v>
      </c>
      <c r="D64" s="43" t="s">
        <v>61</v>
      </c>
      <c r="E64" s="9">
        <v>951.26</v>
      </c>
      <c r="F64" s="42"/>
      <c r="G64" s="45"/>
    </row>
    <row r="65" spans="2:7" x14ac:dyDescent="0.3">
      <c r="B65" s="3" t="s">
        <v>166</v>
      </c>
      <c r="C65" s="44" t="s">
        <v>61</v>
      </c>
      <c r="D65" s="43" t="s">
        <v>61</v>
      </c>
      <c r="E65" s="9">
        <v>132.99</v>
      </c>
      <c r="F65" s="42"/>
      <c r="G65" s="45"/>
    </row>
    <row r="66" spans="2:7" x14ac:dyDescent="0.3">
      <c r="B66" s="3" t="s">
        <v>167</v>
      </c>
      <c r="C66" s="44" t="s">
        <v>61</v>
      </c>
      <c r="D66" s="43" t="s">
        <v>61</v>
      </c>
      <c r="E66" s="9">
        <v>174.27</v>
      </c>
      <c r="F66" s="42"/>
      <c r="G66" s="45"/>
    </row>
    <row r="67" spans="2:7" x14ac:dyDescent="0.3">
      <c r="B67" s="3" t="s">
        <v>168</v>
      </c>
      <c r="C67" s="44" t="s">
        <v>61</v>
      </c>
      <c r="D67" s="43" t="s">
        <v>61</v>
      </c>
      <c r="E67" s="9">
        <v>134.06</v>
      </c>
      <c r="F67" s="42"/>
      <c r="G67" s="45"/>
    </row>
    <row r="68" spans="2:7" x14ac:dyDescent="0.3">
      <c r="B68" s="3" t="s">
        <v>169</v>
      </c>
      <c r="C68" s="44" t="s">
        <v>61</v>
      </c>
      <c r="D68" s="43" t="s">
        <v>61</v>
      </c>
      <c r="E68" s="12">
        <f>866.45+866.46</f>
        <v>1732.91</v>
      </c>
      <c r="F68" s="42"/>
      <c r="G68" s="45"/>
    </row>
    <row r="69" spans="2:7" x14ac:dyDescent="0.3">
      <c r="B69" s="5" t="s">
        <v>170</v>
      </c>
      <c r="C69" s="44" t="s">
        <v>61</v>
      </c>
      <c r="D69" s="43" t="s">
        <v>61</v>
      </c>
      <c r="E69" s="12">
        <v>1500</v>
      </c>
      <c r="F69" s="42"/>
      <c r="G69" s="45"/>
    </row>
    <row r="70" spans="2:7" x14ac:dyDescent="0.3">
      <c r="B70" s="5" t="s">
        <v>171</v>
      </c>
      <c r="C70" s="44" t="s">
        <v>61</v>
      </c>
      <c r="D70" s="43" t="s">
        <v>61</v>
      </c>
      <c r="E70" s="12">
        <v>134.06</v>
      </c>
      <c r="F70" s="42"/>
      <c r="G70" s="45"/>
    </row>
    <row r="71" spans="2:7" x14ac:dyDescent="0.3">
      <c r="B71" s="5" t="s">
        <v>172</v>
      </c>
      <c r="C71" s="44" t="s">
        <v>61</v>
      </c>
      <c r="D71" s="43" t="s">
        <v>61</v>
      </c>
      <c r="E71" s="12">
        <v>125.97</v>
      </c>
      <c r="F71" s="42"/>
      <c r="G71" s="45"/>
    </row>
    <row r="72" spans="2:7" x14ac:dyDescent="0.3">
      <c r="B72" s="5" t="s">
        <v>173</v>
      </c>
      <c r="C72" s="44" t="s">
        <v>61</v>
      </c>
      <c r="D72" s="43" t="s">
        <v>61</v>
      </c>
      <c r="E72" s="12">
        <v>274</v>
      </c>
      <c r="F72" s="42"/>
      <c r="G72" s="45"/>
    </row>
    <row r="73" spans="2:7" x14ac:dyDescent="0.3">
      <c r="B73" s="5" t="s">
        <v>174</v>
      </c>
      <c r="C73" s="44" t="s">
        <v>61</v>
      </c>
      <c r="D73" s="43" t="s">
        <v>61</v>
      </c>
      <c r="E73" s="12">
        <v>1493.06</v>
      </c>
      <c r="F73" s="42"/>
      <c r="G73" s="45"/>
    </row>
    <row r="74" spans="2:7" ht="0.75" customHeight="1" x14ac:dyDescent="0.3">
      <c r="B74" s="4"/>
      <c r="C74" s="36"/>
      <c r="D74" s="35"/>
      <c r="E74" s="11"/>
      <c r="F74" s="36"/>
      <c r="G74" s="37"/>
    </row>
    <row r="75" spans="2:7" ht="0.75" customHeight="1" x14ac:dyDescent="0.3">
      <c r="B75" s="3" t="s">
        <v>11</v>
      </c>
      <c r="C75" s="42"/>
      <c r="D75" s="43"/>
      <c r="E75" s="12">
        <f>SUM(E53:E74)</f>
        <v>9675.3000000000011</v>
      </c>
      <c r="F75" s="38"/>
      <c r="G75" s="45"/>
    </row>
    <row r="76" spans="2:7" x14ac:dyDescent="0.3">
      <c r="B76" s="3" t="s">
        <v>11</v>
      </c>
      <c r="E76" s="9">
        <f>SUM(E53:E73)</f>
        <v>9675.3000000000011</v>
      </c>
      <c r="F76" s="48"/>
    </row>
    <row r="77" spans="2:7" x14ac:dyDescent="0.3">
      <c r="F77" s="48"/>
    </row>
    <row r="78" spans="2:7" x14ac:dyDescent="0.3">
      <c r="B78" s="3" t="s">
        <v>39</v>
      </c>
      <c r="C78" s="28">
        <v>85821130368</v>
      </c>
      <c r="D78" s="29" t="s">
        <v>15</v>
      </c>
      <c r="E78" s="9">
        <v>3.41</v>
      </c>
      <c r="F78" s="46" t="s">
        <v>40</v>
      </c>
      <c r="G78" s="30" t="s">
        <v>24</v>
      </c>
    </row>
    <row r="79" spans="2:7" x14ac:dyDescent="0.3">
      <c r="B79" s="3" t="s">
        <v>67</v>
      </c>
      <c r="C79" s="28">
        <v>46118101286</v>
      </c>
      <c r="D79" s="29" t="s">
        <v>16</v>
      </c>
      <c r="E79" s="9">
        <v>162.5</v>
      </c>
      <c r="F79" s="46"/>
    </row>
    <row r="80" spans="2:7" x14ac:dyDescent="0.3">
      <c r="B80" s="3" t="s">
        <v>49</v>
      </c>
      <c r="C80" s="28" t="s">
        <v>51</v>
      </c>
      <c r="D80" s="29" t="s">
        <v>50</v>
      </c>
      <c r="E80" s="9">
        <v>627.95000000000005</v>
      </c>
      <c r="F80" s="46"/>
    </row>
    <row r="81" spans="2:7" ht="15.75" customHeight="1" x14ac:dyDescent="0.3">
      <c r="B81" s="4" t="s">
        <v>175</v>
      </c>
      <c r="C81" s="36" t="s">
        <v>199</v>
      </c>
      <c r="D81" s="35" t="s">
        <v>16</v>
      </c>
      <c r="E81" s="11">
        <v>124.82</v>
      </c>
      <c r="F81" s="40"/>
      <c r="G81" s="37"/>
    </row>
    <row r="82" spans="2:7" x14ac:dyDescent="0.3">
      <c r="B82" s="3" t="s">
        <v>11</v>
      </c>
      <c r="E82" s="9">
        <f>SUM(E78:E81)</f>
        <v>918.68000000000006</v>
      </c>
      <c r="F82" s="48"/>
      <c r="G82" s="57"/>
    </row>
    <row r="83" spans="2:7" x14ac:dyDescent="0.3">
      <c r="F83" s="48"/>
      <c r="G83" s="45"/>
    </row>
    <row r="84" spans="2:7" x14ac:dyDescent="0.3">
      <c r="B84" s="3" t="s">
        <v>5</v>
      </c>
      <c r="C84" s="28">
        <v>33679708526</v>
      </c>
      <c r="D84" s="29" t="s">
        <v>15</v>
      </c>
      <c r="E84" s="9">
        <v>138.52000000000001</v>
      </c>
      <c r="F84" s="46" t="s">
        <v>26</v>
      </c>
      <c r="G84" s="39" t="s">
        <v>25</v>
      </c>
    </row>
    <row r="85" spans="2:7" x14ac:dyDescent="0.3">
      <c r="B85" s="3" t="s">
        <v>176</v>
      </c>
      <c r="C85" s="28" t="s">
        <v>200</v>
      </c>
      <c r="D85" s="29" t="s">
        <v>50</v>
      </c>
      <c r="E85" s="9">
        <v>860</v>
      </c>
      <c r="F85" s="46"/>
      <c r="G85" s="39"/>
    </row>
    <row r="86" spans="2:7" x14ac:dyDescent="0.3">
      <c r="B86" s="3" t="s">
        <v>184</v>
      </c>
      <c r="C86" s="28" t="s">
        <v>201</v>
      </c>
      <c r="D86" s="29" t="s">
        <v>16</v>
      </c>
      <c r="E86" s="9">
        <v>10607</v>
      </c>
      <c r="F86" s="46"/>
      <c r="G86" s="39"/>
    </row>
    <row r="87" spans="2:7" x14ac:dyDescent="0.3">
      <c r="B87" s="1" t="s">
        <v>177</v>
      </c>
      <c r="C87" s="28" t="s">
        <v>202</v>
      </c>
      <c r="D87" s="29" t="s">
        <v>83</v>
      </c>
      <c r="E87" s="9">
        <v>137.19</v>
      </c>
      <c r="F87" s="48"/>
      <c r="G87" s="45"/>
    </row>
    <row r="88" spans="2:7" x14ac:dyDescent="0.3">
      <c r="B88" s="1" t="s">
        <v>185</v>
      </c>
      <c r="C88" s="28" t="s">
        <v>203</v>
      </c>
      <c r="D88" s="29" t="s">
        <v>186</v>
      </c>
      <c r="E88" s="9">
        <v>127.75</v>
      </c>
      <c r="F88" s="48"/>
      <c r="G88" s="45"/>
    </row>
    <row r="89" spans="2:7" x14ac:dyDescent="0.3">
      <c r="B89" s="1" t="s">
        <v>178</v>
      </c>
      <c r="C89" s="28" t="s">
        <v>204</v>
      </c>
      <c r="D89" s="29" t="s">
        <v>83</v>
      </c>
      <c r="E89" s="9">
        <v>530</v>
      </c>
      <c r="F89" s="48"/>
      <c r="G89" s="45"/>
    </row>
    <row r="90" spans="2:7" x14ac:dyDescent="0.3">
      <c r="B90" s="1" t="s">
        <v>108</v>
      </c>
      <c r="C90" s="28" t="s">
        <v>109</v>
      </c>
      <c r="D90" s="29" t="s">
        <v>12</v>
      </c>
      <c r="E90" s="9">
        <v>1391</v>
      </c>
      <c r="F90" s="48"/>
      <c r="G90" s="45"/>
    </row>
    <row r="91" spans="2:7" x14ac:dyDescent="0.3">
      <c r="B91" s="3" t="s">
        <v>179</v>
      </c>
      <c r="C91" s="28" t="s">
        <v>205</v>
      </c>
      <c r="D91" s="29" t="s">
        <v>83</v>
      </c>
      <c r="E91" s="9">
        <v>78.400000000000006</v>
      </c>
      <c r="F91" s="48"/>
      <c r="G91" s="45"/>
    </row>
    <row r="92" spans="2:7" x14ac:dyDescent="0.3">
      <c r="B92" s="3" t="s">
        <v>180</v>
      </c>
      <c r="C92" s="28" t="s">
        <v>206</v>
      </c>
      <c r="D92" s="29" t="s">
        <v>181</v>
      </c>
      <c r="E92" s="9">
        <v>137.5</v>
      </c>
      <c r="F92" s="48"/>
      <c r="G92" s="45"/>
    </row>
    <row r="93" spans="2:7" x14ac:dyDescent="0.3">
      <c r="B93" s="3" t="s">
        <v>182</v>
      </c>
      <c r="C93" s="28" t="s">
        <v>207</v>
      </c>
      <c r="D93" s="29" t="s">
        <v>181</v>
      </c>
      <c r="E93" s="9">
        <v>265</v>
      </c>
      <c r="F93" s="48"/>
      <c r="G93" s="45"/>
    </row>
    <row r="94" spans="2:7" x14ac:dyDescent="0.3">
      <c r="B94" s="3" t="s">
        <v>183</v>
      </c>
      <c r="C94" s="28" t="s">
        <v>208</v>
      </c>
      <c r="D94" s="29" t="s">
        <v>181</v>
      </c>
      <c r="E94" s="9">
        <v>454.95</v>
      </c>
      <c r="F94" s="48"/>
      <c r="G94" s="45"/>
    </row>
    <row r="95" spans="2:7" ht="18" customHeight="1" x14ac:dyDescent="0.3">
      <c r="B95" s="4" t="s">
        <v>82</v>
      </c>
      <c r="C95" s="36" t="s">
        <v>92</v>
      </c>
      <c r="D95" s="35" t="s">
        <v>16</v>
      </c>
      <c r="E95" s="11">
        <v>250</v>
      </c>
      <c r="F95" s="47"/>
      <c r="G95" s="37"/>
    </row>
    <row r="96" spans="2:7" x14ac:dyDescent="0.3">
      <c r="B96" s="3" t="s">
        <v>11</v>
      </c>
      <c r="E96" s="9">
        <f>SUM(E84:E95)</f>
        <v>14977.310000000001</v>
      </c>
      <c r="F96" s="48"/>
      <c r="G96" s="58"/>
    </row>
    <row r="97" spans="2:7" x14ac:dyDescent="0.3">
      <c r="F97" s="48"/>
      <c r="G97" s="45"/>
    </row>
    <row r="98" spans="2:7" x14ac:dyDescent="0.3">
      <c r="B98" s="3" t="s">
        <v>189</v>
      </c>
      <c r="C98" s="28" t="s">
        <v>209</v>
      </c>
      <c r="D98" s="29" t="s">
        <v>15</v>
      </c>
      <c r="E98" s="9">
        <v>5634.11</v>
      </c>
      <c r="F98" s="46" t="s">
        <v>188</v>
      </c>
      <c r="G98" s="45" t="s">
        <v>187</v>
      </c>
    </row>
    <row r="99" spans="2:7" x14ac:dyDescent="0.3">
      <c r="B99" s="4" t="s">
        <v>190</v>
      </c>
      <c r="C99" s="36" t="s">
        <v>210</v>
      </c>
      <c r="D99" s="35" t="s">
        <v>15</v>
      </c>
      <c r="E99" s="11">
        <v>145.47999999999999</v>
      </c>
      <c r="F99" s="47"/>
      <c r="G99" s="37"/>
    </row>
    <row r="100" spans="2:7" x14ac:dyDescent="0.3">
      <c r="B100" s="3" t="s">
        <v>11</v>
      </c>
      <c r="E100" s="9">
        <f>+E99+E98</f>
        <v>5779.5899999999992</v>
      </c>
      <c r="F100" s="48"/>
      <c r="G100" s="45"/>
    </row>
    <row r="101" spans="2:7" x14ac:dyDescent="0.3">
      <c r="F101" s="48"/>
      <c r="G101" s="45"/>
    </row>
    <row r="102" spans="2:7" ht="20.100000000000001" customHeight="1" x14ac:dyDescent="0.3">
      <c r="B102" s="3" t="s">
        <v>71</v>
      </c>
      <c r="C102" s="28" t="s">
        <v>72</v>
      </c>
      <c r="D102" s="29" t="s">
        <v>70</v>
      </c>
      <c r="E102" s="9">
        <v>24.12</v>
      </c>
      <c r="F102" s="46" t="s">
        <v>28</v>
      </c>
      <c r="G102" s="45" t="s">
        <v>27</v>
      </c>
    </row>
    <row r="103" spans="2:7" ht="20.100000000000001" customHeight="1" x14ac:dyDescent="0.3">
      <c r="B103" s="3" t="s">
        <v>3</v>
      </c>
      <c r="C103" s="55" t="s">
        <v>59</v>
      </c>
      <c r="D103" s="29" t="s">
        <v>16</v>
      </c>
      <c r="E103" s="9">
        <v>43.05</v>
      </c>
      <c r="F103" s="46"/>
      <c r="G103" s="45"/>
    </row>
    <row r="104" spans="2:7" ht="20.100000000000001" customHeight="1" x14ac:dyDescent="0.3">
      <c r="B104" s="3" t="s">
        <v>191</v>
      </c>
      <c r="C104" s="55" t="s">
        <v>211</v>
      </c>
      <c r="D104" s="29" t="s">
        <v>15</v>
      </c>
      <c r="E104" s="9">
        <v>120.63</v>
      </c>
      <c r="F104" s="46"/>
      <c r="G104" s="45"/>
    </row>
    <row r="105" spans="2:7" ht="20.100000000000001" customHeight="1" x14ac:dyDescent="0.3">
      <c r="B105" s="3" t="s">
        <v>192</v>
      </c>
      <c r="C105" s="55" t="s">
        <v>212</v>
      </c>
      <c r="D105" s="29" t="s">
        <v>12</v>
      </c>
      <c r="E105" s="9">
        <v>135.44999999999999</v>
      </c>
      <c r="F105" s="46"/>
      <c r="G105" s="45"/>
    </row>
    <row r="106" spans="2:7" ht="20.100000000000001" customHeight="1" x14ac:dyDescent="0.3">
      <c r="B106" s="3" t="s">
        <v>193</v>
      </c>
      <c r="C106" s="55" t="s">
        <v>213</v>
      </c>
      <c r="D106" s="29" t="s">
        <v>38</v>
      </c>
      <c r="E106" s="9">
        <v>200</v>
      </c>
      <c r="F106" s="46"/>
      <c r="G106" s="45"/>
    </row>
    <row r="107" spans="2:7" ht="20.100000000000001" customHeight="1" x14ac:dyDescent="0.3">
      <c r="B107" s="4" t="s">
        <v>194</v>
      </c>
      <c r="C107" s="34" t="s">
        <v>214</v>
      </c>
      <c r="D107" s="35" t="s">
        <v>38</v>
      </c>
      <c r="E107" s="11">
        <v>1029.99</v>
      </c>
      <c r="F107" s="40"/>
      <c r="G107" s="37"/>
    </row>
    <row r="108" spans="2:7" x14ac:dyDescent="0.3">
      <c r="B108" s="5" t="s">
        <v>11</v>
      </c>
      <c r="E108" s="9">
        <f>SUM(E102:E107)</f>
        <v>1553.24</v>
      </c>
      <c r="F108" s="48"/>
      <c r="G108" s="45"/>
    </row>
    <row r="109" spans="2:7" x14ac:dyDescent="0.3">
      <c r="F109" s="48"/>
      <c r="G109" s="45"/>
    </row>
    <row r="110" spans="2:7" x14ac:dyDescent="0.3">
      <c r="B110" s="3" t="s">
        <v>219</v>
      </c>
      <c r="C110" s="28" t="s">
        <v>238</v>
      </c>
      <c r="D110" s="29" t="s">
        <v>12</v>
      </c>
      <c r="E110" s="9">
        <v>166</v>
      </c>
      <c r="F110" s="38" t="s">
        <v>41</v>
      </c>
      <c r="G110" s="45" t="s">
        <v>42</v>
      </c>
    </row>
    <row r="111" spans="2:7" x14ac:dyDescent="0.3">
      <c r="B111" s="3" t="s">
        <v>218</v>
      </c>
      <c r="C111" s="28" t="s">
        <v>239</v>
      </c>
      <c r="D111" s="29" t="s">
        <v>15</v>
      </c>
      <c r="E111" s="9">
        <v>531</v>
      </c>
      <c r="F111" s="48"/>
      <c r="G111" s="45"/>
    </row>
    <row r="112" spans="2:7" x14ac:dyDescent="0.3">
      <c r="B112" s="3" t="s">
        <v>220</v>
      </c>
      <c r="C112" s="28" t="s">
        <v>240</v>
      </c>
      <c r="D112" s="29" t="s">
        <v>15</v>
      </c>
      <c r="E112" s="9">
        <v>110</v>
      </c>
      <c r="F112" s="48"/>
      <c r="G112" s="45"/>
    </row>
    <row r="113" spans="2:7" x14ac:dyDescent="0.3">
      <c r="B113" s="3" t="s">
        <v>216</v>
      </c>
      <c r="C113" s="28" t="s">
        <v>241</v>
      </c>
      <c r="D113" s="29" t="s">
        <v>217</v>
      </c>
      <c r="E113" s="9">
        <v>299</v>
      </c>
    </row>
    <row r="114" spans="2:7" x14ac:dyDescent="0.3">
      <c r="B114" s="3" t="s">
        <v>110</v>
      </c>
      <c r="C114" s="28" t="s">
        <v>119</v>
      </c>
      <c r="D114" s="29" t="s">
        <v>15</v>
      </c>
      <c r="E114" s="9">
        <v>331.25</v>
      </c>
      <c r="F114" s="38"/>
      <c r="G114" s="45"/>
    </row>
    <row r="115" spans="2:7" ht="2.25" customHeight="1" x14ac:dyDescent="0.3">
      <c r="B115" s="2"/>
      <c r="C115" s="36"/>
      <c r="D115" s="35"/>
      <c r="E115" s="26"/>
      <c r="F115" s="36"/>
      <c r="G115" s="37"/>
    </row>
    <row r="116" spans="2:7" ht="17.25" customHeight="1" x14ac:dyDescent="0.3">
      <c r="B116" s="3" t="s">
        <v>11</v>
      </c>
      <c r="C116" s="55"/>
      <c r="E116" s="9">
        <f>SUM(E110:E115)</f>
        <v>1437.25</v>
      </c>
      <c r="F116" s="46"/>
      <c r="G116" s="45"/>
    </row>
    <row r="117" spans="2:7" ht="17.25" customHeight="1" x14ac:dyDescent="0.3">
      <c r="C117" s="55"/>
      <c r="F117" s="46"/>
      <c r="G117" s="45"/>
    </row>
    <row r="118" spans="2:7" ht="17.25" customHeight="1" x14ac:dyDescent="0.3">
      <c r="B118" s="3" t="s">
        <v>78</v>
      </c>
      <c r="C118" s="55" t="s">
        <v>93</v>
      </c>
      <c r="D118" s="29" t="s">
        <v>12</v>
      </c>
      <c r="E118" s="9">
        <v>733.13</v>
      </c>
      <c r="F118" s="52">
        <v>3295</v>
      </c>
      <c r="G118" s="45" t="s">
        <v>111</v>
      </c>
    </row>
    <row r="119" spans="2:7" ht="17.25" customHeight="1" x14ac:dyDescent="0.3">
      <c r="B119" s="4" t="s">
        <v>96</v>
      </c>
      <c r="C119" s="34"/>
      <c r="D119" s="35"/>
      <c r="E119" s="11">
        <v>39.82</v>
      </c>
      <c r="F119" s="40"/>
      <c r="G119" s="37"/>
    </row>
    <row r="120" spans="2:7" ht="17.25" customHeight="1" x14ac:dyDescent="0.3">
      <c r="B120" s="3" t="s">
        <v>11</v>
      </c>
      <c r="C120" s="55"/>
      <c r="E120" s="9">
        <f>+E119+E118</f>
        <v>772.95</v>
      </c>
    </row>
    <row r="121" spans="2:7" ht="17.25" customHeight="1" x14ac:dyDescent="0.3">
      <c r="B121" s="5"/>
      <c r="C121" s="55"/>
      <c r="E121" s="24"/>
    </row>
    <row r="122" spans="2:7" x14ac:dyDescent="0.3">
      <c r="B122" s="1" t="s">
        <v>112</v>
      </c>
      <c r="C122" s="29" t="s">
        <v>120</v>
      </c>
      <c r="D122" s="29" t="s">
        <v>113</v>
      </c>
      <c r="E122" s="24">
        <v>1056.05</v>
      </c>
      <c r="F122" s="46" t="s">
        <v>65</v>
      </c>
      <c r="G122" s="30" t="s">
        <v>62</v>
      </c>
    </row>
    <row r="123" spans="2:7" x14ac:dyDescent="0.3">
      <c r="B123" s="1" t="s">
        <v>233</v>
      </c>
      <c r="C123" s="29" t="s">
        <v>242</v>
      </c>
      <c r="D123" s="29" t="s">
        <v>234</v>
      </c>
      <c r="E123" s="24">
        <v>80</v>
      </c>
      <c r="F123" s="46"/>
    </row>
    <row r="124" spans="2:7" x14ac:dyDescent="0.3">
      <c r="B124" s="1" t="s">
        <v>231</v>
      </c>
      <c r="C124" s="29" t="s">
        <v>243</v>
      </c>
      <c r="D124" s="29" t="s">
        <v>232</v>
      </c>
      <c r="E124" s="24">
        <v>940</v>
      </c>
      <c r="F124" s="46"/>
    </row>
    <row r="125" spans="2:7" x14ac:dyDescent="0.3">
      <c r="B125" s="1" t="s">
        <v>235</v>
      </c>
      <c r="C125" s="29" t="s">
        <v>244</v>
      </c>
      <c r="D125" s="29" t="s">
        <v>138</v>
      </c>
      <c r="E125" s="24">
        <v>290</v>
      </c>
      <c r="F125" s="46"/>
    </row>
    <row r="126" spans="2:7" x14ac:dyDescent="0.3">
      <c r="B126" s="3" t="s">
        <v>221</v>
      </c>
      <c r="C126" s="28" t="s">
        <v>100</v>
      </c>
      <c r="D126" s="29" t="s">
        <v>99</v>
      </c>
      <c r="E126" s="9">
        <v>2457</v>
      </c>
      <c r="F126" s="46"/>
    </row>
    <row r="127" spans="2:7" x14ac:dyDescent="0.3">
      <c r="B127" s="1" t="s">
        <v>84</v>
      </c>
      <c r="C127" s="29" t="s">
        <v>94</v>
      </c>
      <c r="D127" s="29" t="s">
        <v>12</v>
      </c>
      <c r="E127" s="9">
        <v>715.99</v>
      </c>
      <c r="F127" s="46"/>
    </row>
    <row r="128" spans="2:7" x14ac:dyDescent="0.3">
      <c r="B128" s="1" t="s">
        <v>222</v>
      </c>
      <c r="C128" s="29" t="s">
        <v>245</v>
      </c>
      <c r="D128" s="29" t="s">
        <v>181</v>
      </c>
      <c r="E128" s="9">
        <v>271</v>
      </c>
      <c r="F128" s="46"/>
    </row>
    <row r="129" spans="2:7" ht="18.75" customHeight="1" x14ac:dyDescent="0.3">
      <c r="B129" s="21" t="s">
        <v>115</v>
      </c>
      <c r="C129" s="29" t="s">
        <v>89</v>
      </c>
      <c r="D129" s="29" t="s">
        <v>16</v>
      </c>
      <c r="E129" s="9">
        <v>362.5</v>
      </c>
      <c r="F129" s="46"/>
    </row>
    <row r="130" spans="2:7" ht="33" x14ac:dyDescent="0.3">
      <c r="B130" s="21" t="s">
        <v>116</v>
      </c>
      <c r="C130" s="29" t="s">
        <v>121</v>
      </c>
      <c r="D130" s="29" t="s">
        <v>15</v>
      </c>
      <c r="E130" s="9">
        <v>47.8</v>
      </c>
      <c r="F130" s="46"/>
    </row>
    <row r="131" spans="2:7" x14ac:dyDescent="0.3">
      <c r="B131" s="19" t="s">
        <v>117</v>
      </c>
      <c r="C131" s="29" t="s">
        <v>122</v>
      </c>
      <c r="D131" s="29" t="s">
        <v>12</v>
      </c>
      <c r="E131" s="9">
        <v>10166</v>
      </c>
      <c r="F131" s="46"/>
    </row>
    <row r="132" spans="2:7" x14ac:dyDescent="0.3">
      <c r="B132" s="19" t="s">
        <v>223</v>
      </c>
      <c r="C132" s="29" t="s">
        <v>246</v>
      </c>
      <c r="D132" s="29" t="s">
        <v>224</v>
      </c>
      <c r="E132" s="9">
        <v>310</v>
      </c>
      <c r="F132" s="46"/>
    </row>
    <row r="133" spans="2:7" x14ac:dyDescent="0.3">
      <c r="B133" s="19" t="s">
        <v>226</v>
      </c>
      <c r="C133" s="29" t="s">
        <v>247</v>
      </c>
      <c r="D133" s="29" t="s">
        <v>225</v>
      </c>
      <c r="E133" s="9">
        <v>340</v>
      </c>
      <c r="F133" s="46"/>
    </row>
    <row r="134" spans="2:7" x14ac:dyDescent="0.3">
      <c r="B134" s="19" t="s">
        <v>114</v>
      </c>
      <c r="C134" s="29" t="s">
        <v>124</v>
      </c>
      <c r="D134" s="29" t="s">
        <v>15</v>
      </c>
      <c r="E134" s="9">
        <v>31.86</v>
      </c>
      <c r="F134" s="46"/>
    </row>
    <row r="135" spans="2:7" x14ac:dyDescent="0.3">
      <c r="B135" s="19" t="s">
        <v>227</v>
      </c>
      <c r="C135" s="29" t="s">
        <v>248</v>
      </c>
      <c r="D135" s="29" t="s">
        <v>16</v>
      </c>
      <c r="E135" s="9">
        <v>375.5</v>
      </c>
      <c r="F135" s="46"/>
    </row>
    <row r="136" spans="2:7" x14ac:dyDescent="0.3">
      <c r="B136" s="19" t="s">
        <v>228</v>
      </c>
      <c r="C136" s="29" t="s">
        <v>249</v>
      </c>
      <c r="D136" s="29" t="s">
        <v>15</v>
      </c>
      <c r="E136" s="9">
        <v>200</v>
      </c>
      <c r="F136" s="46"/>
    </row>
    <row r="137" spans="2:7" ht="17.25" customHeight="1" x14ac:dyDescent="0.3">
      <c r="B137" s="22" t="s">
        <v>229</v>
      </c>
      <c r="C137" s="43" t="s">
        <v>125</v>
      </c>
      <c r="D137" s="43" t="s">
        <v>99</v>
      </c>
      <c r="E137" s="27">
        <v>1008.2</v>
      </c>
      <c r="F137" s="59"/>
      <c r="G137" s="45"/>
    </row>
    <row r="138" spans="2:7" ht="17.25" customHeight="1" x14ac:dyDescent="0.3">
      <c r="B138" s="19" t="s">
        <v>195</v>
      </c>
      <c r="C138" s="42" t="s">
        <v>215</v>
      </c>
      <c r="D138" s="43" t="s">
        <v>196</v>
      </c>
      <c r="E138" s="12">
        <v>440</v>
      </c>
      <c r="F138" s="59"/>
      <c r="G138" s="45"/>
    </row>
    <row r="139" spans="2:7" ht="17.25" customHeight="1" x14ac:dyDescent="0.3">
      <c r="B139" s="23" t="s">
        <v>230</v>
      </c>
      <c r="C139" s="43" t="s">
        <v>250</v>
      </c>
      <c r="D139" s="43" t="s">
        <v>16</v>
      </c>
      <c r="E139" s="27">
        <v>357.81</v>
      </c>
      <c r="F139" s="59"/>
      <c r="G139" s="45"/>
    </row>
    <row r="140" spans="2:7" ht="17.25" customHeight="1" x14ac:dyDescent="0.3">
      <c r="B140" s="23" t="s">
        <v>39</v>
      </c>
      <c r="C140" s="43" t="s">
        <v>123</v>
      </c>
      <c r="D140" s="43" t="s">
        <v>15</v>
      </c>
      <c r="E140" s="27">
        <v>64.7</v>
      </c>
      <c r="F140" s="59"/>
      <c r="G140" s="45"/>
    </row>
    <row r="141" spans="2:7" ht="2.25" customHeight="1" x14ac:dyDescent="0.3">
      <c r="B141" s="18"/>
      <c r="C141" s="35"/>
      <c r="D141" s="35"/>
      <c r="E141" s="26"/>
      <c r="F141" s="47"/>
      <c r="G141" s="37"/>
    </row>
    <row r="142" spans="2:7" x14ac:dyDescent="0.3">
      <c r="B142" s="3" t="s">
        <v>11</v>
      </c>
      <c r="E142" s="9">
        <f>SUM(E122:E140)</f>
        <v>19514.410000000003</v>
      </c>
      <c r="F142" s="48"/>
      <c r="G142" s="57"/>
    </row>
    <row r="144" spans="2:7" ht="18.75" customHeight="1" x14ac:dyDescent="0.3">
      <c r="B144" s="5" t="s">
        <v>2</v>
      </c>
      <c r="C144" s="42">
        <v>92963223473</v>
      </c>
      <c r="D144" s="43" t="s">
        <v>15</v>
      </c>
      <c r="E144" s="12">
        <v>380.35</v>
      </c>
      <c r="F144" s="38" t="s">
        <v>29</v>
      </c>
      <c r="G144" s="39" t="s">
        <v>60</v>
      </c>
    </row>
    <row r="145" spans="2:7" ht="2.25" customHeight="1" x14ac:dyDescent="0.3">
      <c r="B145" s="4"/>
      <c r="C145" s="36"/>
      <c r="D145" s="35"/>
      <c r="E145" s="11"/>
      <c r="F145" s="40"/>
      <c r="G145" s="41"/>
    </row>
    <row r="146" spans="2:7" x14ac:dyDescent="0.3">
      <c r="F146" s="48"/>
    </row>
    <row r="147" spans="2:7" hidden="1" x14ac:dyDescent="0.3">
      <c r="B147" s="4"/>
      <c r="C147" s="36"/>
      <c r="D147" s="35"/>
      <c r="E147" s="11"/>
      <c r="F147" s="40"/>
      <c r="G147" s="2"/>
    </row>
    <row r="148" spans="2:7" hidden="1" x14ac:dyDescent="0.3">
      <c r="F148" s="48"/>
    </row>
    <row r="149" spans="2:7" x14ac:dyDescent="0.3">
      <c r="B149" s="4" t="s">
        <v>227</v>
      </c>
      <c r="C149" s="36" t="s">
        <v>248</v>
      </c>
      <c r="D149" s="35" t="s">
        <v>16</v>
      </c>
      <c r="E149" s="11">
        <v>1983.05</v>
      </c>
      <c r="F149" s="40" t="s">
        <v>236</v>
      </c>
      <c r="G149" s="37" t="str">
        <f>+[1]Sheet1!$F$118</f>
        <v>Tekući prijenosi između prorač.korisnika ist.pror</v>
      </c>
    </row>
    <row r="150" spans="2:7" x14ac:dyDescent="0.3">
      <c r="F150" s="48"/>
    </row>
    <row r="151" spans="2:7" x14ac:dyDescent="0.3">
      <c r="B151" s="3" t="s">
        <v>237</v>
      </c>
      <c r="C151" s="28" t="s">
        <v>251</v>
      </c>
      <c r="D151" s="29" t="s">
        <v>15</v>
      </c>
      <c r="E151" s="9">
        <v>5909.8</v>
      </c>
      <c r="F151" s="52">
        <v>4221</v>
      </c>
      <c r="G151" s="1" t="str">
        <f>+[1]Sheet1!$F$120</f>
        <v>Uredska oprema i namještaj</v>
      </c>
    </row>
    <row r="152" spans="2:7" x14ac:dyDescent="0.3">
      <c r="B152" s="3" t="s">
        <v>252</v>
      </c>
      <c r="C152" s="28" t="s">
        <v>257</v>
      </c>
      <c r="D152" s="29" t="s">
        <v>16</v>
      </c>
      <c r="E152" s="9">
        <v>2711.25</v>
      </c>
    </row>
    <row r="153" spans="2:7" ht="1.5" customHeight="1" x14ac:dyDescent="0.3">
      <c r="B153" s="4"/>
      <c r="C153" s="36"/>
      <c r="D153" s="35"/>
      <c r="E153" s="11"/>
      <c r="F153" s="35"/>
      <c r="G153" s="37"/>
    </row>
    <row r="154" spans="2:7" x14ac:dyDescent="0.3">
      <c r="B154" s="3" t="s">
        <v>11</v>
      </c>
      <c r="C154" s="42"/>
      <c r="D154" s="43"/>
      <c r="E154" s="12">
        <f>+E153+E151+E152</f>
        <v>8621.0499999999993</v>
      </c>
      <c r="F154" s="43"/>
      <c r="G154" s="45"/>
    </row>
    <row r="155" spans="2:7" x14ac:dyDescent="0.3">
      <c r="C155" s="42"/>
      <c r="D155" s="43"/>
      <c r="E155" s="12"/>
      <c r="F155" s="43"/>
      <c r="G155" s="45"/>
    </row>
    <row r="156" spans="2:7" x14ac:dyDescent="0.3">
      <c r="B156" s="4" t="s">
        <v>0</v>
      </c>
      <c r="C156" s="36" t="s">
        <v>258</v>
      </c>
      <c r="D156" s="35" t="s">
        <v>15</v>
      </c>
      <c r="E156" s="11">
        <v>2220</v>
      </c>
      <c r="F156" s="35">
        <v>4222</v>
      </c>
      <c r="G156" s="37" t="str">
        <f>+[1]Sheet1!$F$51</f>
        <v>Komunikacijska oprema</v>
      </c>
    </row>
    <row r="157" spans="2:7" x14ac:dyDescent="0.3">
      <c r="F157" s="48"/>
    </row>
    <row r="158" spans="2:7" x14ac:dyDescent="0.3">
      <c r="B158" s="3" t="s">
        <v>97</v>
      </c>
      <c r="C158" s="28" t="s">
        <v>98</v>
      </c>
      <c r="D158" s="29" t="s">
        <v>15</v>
      </c>
      <c r="E158" s="9">
        <v>1819</v>
      </c>
      <c r="F158" s="55" t="s">
        <v>68</v>
      </c>
      <c r="G158" s="30" t="s">
        <v>69</v>
      </c>
    </row>
    <row r="159" spans="2:7" x14ac:dyDescent="0.3">
      <c r="B159" s="3" t="s">
        <v>255</v>
      </c>
      <c r="C159" s="28" t="s">
        <v>259</v>
      </c>
      <c r="D159" s="29" t="s">
        <v>15</v>
      </c>
      <c r="E159" s="9">
        <v>125.92</v>
      </c>
      <c r="F159" s="55"/>
    </row>
    <row r="160" spans="2:7" x14ac:dyDescent="0.3">
      <c r="B160" s="3" t="s">
        <v>253</v>
      </c>
      <c r="C160" s="28" t="s">
        <v>260</v>
      </c>
      <c r="D160" s="29" t="s">
        <v>254</v>
      </c>
      <c r="E160" s="9">
        <v>308.3</v>
      </c>
      <c r="F160" s="55"/>
    </row>
    <row r="161" spans="2:11" x14ac:dyDescent="0.3">
      <c r="B161" s="3" t="s">
        <v>118</v>
      </c>
      <c r="C161" s="28" t="s">
        <v>126</v>
      </c>
      <c r="D161" s="29" t="s">
        <v>15</v>
      </c>
      <c r="E161" s="9">
        <v>51.2</v>
      </c>
      <c r="F161" s="55"/>
    </row>
    <row r="162" spans="2:11" x14ac:dyDescent="0.3">
      <c r="B162" s="3" t="s">
        <v>256</v>
      </c>
      <c r="C162" s="28" t="s">
        <v>261</v>
      </c>
      <c r="D162" s="29" t="s">
        <v>15</v>
      </c>
      <c r="E162" s="9">
        <v>175.25</v>
      </c>
      <c r="F162" s="55"/>
    </row>
    <row r="163" spans="2:11" ht="15" customHeight="1" x14ac:dyDescent="0.3">
      <c r="B163" s="4" t="s">
        <v>85</v>
      </c>
      <c r="C163" s="34" t="s">
        <v>95</v>
      </c>
      <c r="D163" s="60" t="s">
        <v>15</v>
      </c>
      <c r="E163" s="11">
        <v>980.21</v>
      </c>
      <c r="F163" s="47"/>
      <c r="G163" s="37"/>
    </row>
    <row r="164" spans="2:11" x14ac:dyDescent="0.3">
      <c r="B164" s="3" t="s">
        <v>11</v>
      </c>
      <c r="E164" s="9">
        <f>SUM(E158:E163)</f>
        <v>3459.88</v>
      </c>
      <c r="F164" s="48"/>
    </row>
    <row r="165" spans="2:11" x14ac:dyDescent="0.3">
      <c r="F165" s="48"/>
    </row>
    <row r="166" spans="2:11" x14ac:dyDescent="0.3">
      <c r="B166" s="3" t="s">
        <v>4</v>
      </c>
      <c r="E166" s="9">
        <v>326975.90999999997</v>
      </c>
      <c r="F166" s="46" t="s">
        <v>30</v>
      </c>
      <c r="G166" s="30" t="s">
        <v>31</v>
      </c>
    </row>
    <row r="167" spans="2:11" x14ac:dyDescent="0.3">
      <c r="E167" s="9">
        <f>9175+0+6258.04+100</f>
        <v>15533.04</v>
      </c>
      <c r="F167" s="46" t="s">
        <v>32</v>
      </c>
      <c r="G167" s="30" t="s">
        <v>35</v>
      </c>
      <c r="I167" s="20"/>
      <c r="K167" s="20"/>
    </row>
    <row r="168" spans="2:11" x14ac:dyDescent="0.3">
      <c r="D168" s="61"/>
      <c r="E168" s="9">
        <f>44966.65+8371.11</f>
        <v>53337.760000000002</v>
      </c>
      <c r="F168" s="46" t="s">
        <v>33</v>
      </c>
      <c r="G168" s="30" t="s">
        <v>36</v>
      </c>
    </row>
    <row r="169" spans="2:11" x14ac:dyDescent="0.3">
      <c r="B169" s="5"/>
      <c r="C169" s="42"/>
      <c r="D169" s="43"/>
      <c r="E169" s="12">
        <f>65+16565.62</f>
        <v>16630.62</v>
      </c>
      <c r="F169" s="46" t="s">
        <v>34</v>
      </c>
      <c r="G169" s="30" t="s">
        <v>37</v>
      </c>
    </row>
    <row r="170" spans="2:11" ht="2.25" customHeight="1" x14ac:dyDescent="0.3">
      <c r="B170" s="4"/>
      <c r="C170" s="36"/>
      <c r="D170" s="35"/>
      <c r="E170" s="11"/>
      <c r="F170" s="40"/>
      <c r="G170" s="37"/>
    </row>
    <row r="171" spans="2:11" x14ac:dyDescent="0.3">
      <c r="B171" s="3" t="s">
        <v>11</v>
      </c>
      <c r="E171" s="9">
        <f>SUM(E166:E170)</f>
        <v>412477.32999999996</v>
      </c>
      <c r="F171" s="48"/>
      <c r="H171" s="6"/>
    </row>
    <row r="172" spans="2:11" x14ac:dyDescent="0.3">
      <c r="B172" s="8" t="s">
        <v>43</v>
      </c>
      <c r="C172" s="62"/>
      <c r="D172" s="63"/>
      <c r="E172" s="13">
        <f>E156+E154+E149+E144+E171+E164+E142+E120+E116+E108+E100+E96+E82+E76+E51+E49+E43+E41+E35+E27+E21+E19+E17+E9</f>
        <v>507908.01999999996</v>
      </c>
      <c r="F172" s="48"/>
    </row>
    <row r="173" spans="2:11" x14ac:dyDescent="0.3">
      <c r="B173" s="17">
        <v>45825</v>
      </c>
      <c r="F173" s="48"/>
    </row>
    <row r="174" spans="2:11" x14ac:dyDescent="0.3">
      <c r="F174" s="48"/>
    </row>
    <row r="175" spans="2:11" x14ac:dyDescent="0.3">
      <c r="F175" s="48"/>
    </row>
    <row r="176" spans="2:11" x14ac:dyDescent="0.3">
      <c r="F176" s="48"/>
    </row>
    <row r="177" spans="6:6" x14ac:dyDescent="0.3">
      <c r="F177" s="48"/>
    </row>
    <row r="178" spans="6:6" x14ac:dyDescent="0.3">
      <c r="F178" s="48"/>
    </row>
    <row r="179" spans="6:6" x14ac:dyDescent="0.3">
      <c r="F179" s="48"/>
    </row>
    <row r="180" spans="6:6" x14ac:dyDescent="0.3">
      <c r="F180" s="48"/>
    </row>
    <row r="181" spans="6:6" x14ac:dyDescent="0.3">
      <c r="F181" s="48"/>
    </row>
    <row r="182" spans="6:6" x14ac:dyDescent="0.3">
      <c r="F182" s="48"/>
    </row>
    <row r="183" spans="6:6" x14ac:dyDescent="0.3">
      <c r="F183" s="48"/>
    </row>
    <row r="184" spans="6:6" x14ac:dyDescent="0.3">
      <c r="F184" s="48"/>
    </row>
    <row r="185" spans="6:6" x14ac:dyDescent="0.3">
      <c r="F185" s="48"/>
    </row>
    <row r="186" spans="6:6" x14ac:dyDescent="0.3">
      <c r="F186" s="48"/>
    </row>
    <row r="187" spans="6:6" x14ac:dyDescent="0.3">
      <c r="F187" s="48"/>
    </row>
    <row r="188" spans="6:6" x14ac:dyDescent="0.3">
      <c r="F188" s="48"/>
    </row>
    <row r="189" spans="6:6" x14ac:dyDescent="0.3">
      <c r="F189" s="48"/>
    </row>
    <row r="190" spans="6:6" x14ac:dyDescent="0.3">
      <c r="F190" s="48"/>
    </row>
    <row r="191" spans="6:6" x14ac:dyDescent="0.3">
      <c r="F191" s="48"/>
    </row>
    <row r="192" spans="6:6" x14ac:dyDescent="0.3">
      <c r="F192" s="48"/>
    </row>
    <row r="193" spans="6:6" x14ac:dyDescent="0.3">
      <c r="F193" s="48"/>
    </row>
    <row r="194" spans="6:6" x14ac:dyDescent="0.3">
      <c r="F194" s="48"/>
    </row>
    <row r="195" spans="6:6" x14ac:dyDescent="0.3">
      <c r="F195" s="48"/>
    </row>
    <row r="196" spans="6:6" x14ac:dyDescent="0.3">
      <c r="F196" s="48"/>
    </row>
    <row r="197" spans="6:6" x14ac:dyDescent="0.3">
      <c r="F197" s="48"/>
    </row>
    <row r="198" spans="6:6" x14ac:dyDescent="0.3">
      <c r="F198" s="48"/>
    </row>
    <row r="199" spans="6:6" x14ac:dyDescent="0.3">
      <c r="F199" s="48"/>
    </row>
    <row r="200" spans="6:6" x14ac:dyDescent="0.3">
      <c r="F200" s="48"/>
    </row>
    <row r="201" spans="6:6" x14ac:dyDescent="0.3">
      <c r="F201" s="48"/>
    </row>
    <row r="202" spans="6:6" x14ac:dyDescent="0.3">
      <c r="F202" s="48"/>
    </row>
    <row r="203" spans="6:6" x14ac:dyDescent="0.3">
      <c r="F203" s="48"/>
    </row>
    <row r="204" spans="6:6" x14ac:dyDescent="0.3">
      <c r="F204" s="48"/>
    </row>
    <row r="205" spans="6:6" x14ac:dyDescent="0.3">
      <c r="F205" s="48"/>
    </row>
    <row r="206" spans="6:6" x14ac:dyDescent="0.3">
      <c r="F206" s="48"/>
    </row>
    <row r="207" spans="6:6" x14ac:dyDescent="0.3">
      <c r="F207" s="48"/>
    </row>
    <row r="208" spans="6:6" x14ac:dyDescent="0.3">
      <c r="F208" s="48"/>
    </row>
    <row r="209" spans="6:6" x14ac:dyDescent="0.3">
      <c r="F209" s="48"/>
    </row>
    <row r="210" spans="6:6" x14ac:dyDescent="0.3">
      <c r="F210" s="48"/>
    </row>
    <row r="211" spans="6:6" x14ac:dyDescent="0.3">
      <c r="F211" s="48"/>
    </row>
    <row r="212" spans="6:6" x14ac:dyDescent="0.3">
      <c r="F212" s="48"/>
    </row>
    <row r="213" spans="6:6" x14ac:dyDescent="0.3">
      <c r="F213" s="48"/>
    </row>
    <row r="214" spans="6:6" x14ac:dyDescent="0.3">
      <c r="F214" s="48"/>
    </row>
    <row r="215" spans="6:6" x14ac:dyDescent="0.3">
      <c r="F215" s="48"/>
    </row>
    <row r="216" spans="6:6" x14ac:dyDescent="0.3">
      <c r="F216" s="48"/>
    </row>
    <row r="217" spans="6:6" x14ac:dyDescent="0.3">
      <c r="F217" s="48"/>
    </row>
    <row r="218" spans="6:6" x14ac:dyDescent="0.3">
      <c r="F218" s="48"/>
    </row>
    <row r="219" spans="6:6" x14ac:dyDescent="0.3">
      <c r="F219" s="48"/>
    </row>
    <row r="220" spans="6:6" x14ac:dyDescent="0.3">
      <c r="F220" s="48"/>
    </row>
    <row r="221" spans="6:6" x14ac:dyDescent="0.3">
      <c r="F221" s="48"/>
    </row>
    <row r="222" spans="6:6" x14ac:dyDescent="0.3">
      <c r="F222" s="48"/>
    </row>
    <row r="223" spans="6:6" x14ac:dyDescent="0.3">
      <c r="F223" s="48"/>
    </row>
    <row r="224" spans="6:6" x14ac:dyDescent="0.3">
      <c r="F224" s="48"/>
    </row>
    <row r="225" spans="6:6" x14ac:dyDescent="0.3">
      <c r="F225" s="48"/>
    </row>
    <row r="226" spans="6:6" x14ac:dyDescent="0.3">
      <c r="F226" s="48"/>
    </row>
    <row r="227" spans="6:6" x14ac:dyDescent="0.3">
      <c r="F227" s="48"/>
    </row>
    <row r="228" spans="6:6" x14ac:dyDescent="0.3">
      <c r="F228" s="48"/>
    </row>
    <row r="229" spans="6:6" x14ac:dyDescent="0.3">
      <c r="F229" s="48"/>
    </row>
    <row r="230" spans="6:6" x14ac:dyDescent="0.3">
      <c r="F230" s="48"/>
    </row>
    <row r="231" spans="6:6" x14ac:dyDescent="0.3">
      <c r="F231" s="48"/>
    </row>
    <row r="232" spans="6:6" x14ac:dyDescent="0.3">
      <c r="F232" s="48"/>
    </row>
    <row r="233" spans="6:6" x14ac:dyDescent="0.3">
      <c r="F233" s="48"/>
    </row>
    <row r="234" spans="6:6" x14ac:dyDescent="0.3">
      <c r="F234" s="48"/>
    </row>
    <row r="235" spans="6:6" x14ac:dyDescent="0.3">
      <c r="F235" s="48"/>
    </row>
    <row r="236" spans="6:6" x14ac:dyDescent="0.3">
      <c r="F236" s="48"/>
    </row>
    <row r="237" spans="6:6" x14ac:dyDescent="0.3">
      <c r="F237" s="48"/>
    </row>
    <row r="238" spans="6:6" x14ac:dyDescent="0.3">
      <c r="F238" s="48"/>
    </row>
    <row r="239" spans="6:6" x14ac:dyDescent="0.3">
      <c r="F239" s="48"/>
    </row>
    <row r="240" spans="6:6" x14ac:dyDescent="0.3">
      <c r="F240" s="48"/>
    </row>
    <row r="241" spans="6:6" x14ac:dyDescent="0.3">
      <c r="F241" s="48"/>
    </row>
    <row r="242" spans="6:6" x14ac:dyDescent="0.3">
      <c r="F242" s="48"/>
    </row>
    <row r="243" spans="6:6" x14ac:dyDescent="0.3">
      <c r="F243" s="48"/>
    </row>
    <row r="244" spans="6:6" x14ac:dyDescent="0.3">
      <c r="F244" s="48"/>
    </row>
    <row r="245" spans="6:6" x14ac:dyDescent="0.3">
      <c r="F245" s="48"/>
    </row>
    <row r="246" spans="6:6" x14ac:dyDescent="0.3">
      <c r="F246" s="48"/>
    </row>
    <row r="247" spans="6:6" x14ac:dyDescent="0.3">
      <c r="F247" s="48"/>
    </row>
    <row r="248" spans="6:6" x14ac:dyDescent="0.3">
      <c r="F248" s="48"/>
    </row>
    <row r="249" spans="6:6" x14ac:dyDescent="0.3">
      <c r="F249" s="48"/>
    </row>
    <row r="250" spans="6:6" x14ac:dyDescent="0.3">
      <c r="F250" s="48"/>
    </row>
    <row r="251" spans="6:6" x14ac:dyDescent="0.3">
      <c r="F251" s="48"/>
    </row>
    <row r="252" spans="6:6" x14ac:dyDescent="0.3">
      <c r="F252" s="48"/>
    </row>
    <row r="253" spans="6:6" x14ac:dyDescent="0.3">
      <c r="F253" s="48"/>
    </row>
    <row r="254" spans="6:6" x14ac:dyDescent="0.3">
      <c r="F254" s="48"/>
    </row>
    <row r="255" spans="6:6" x14ac:dyDescent="0.3">
      <c r="F255" s="48"/>
    </row>
    <row r="256" spans="6:6" x14ac:dyDescent="0.3">
      <c r="F256" s="48"/>
    </row>
    <row r="257" spans="6:6" x14ac:dyDescent="0.3">
      <c r="F257" s="48"/>
    </row>
    <row r="258" spans="6:6" x14ac:dyDescent="0.3">
      <c r="F258" s="48"/>
    </row>
    <row r="259" spans="6:6" x14ac:dyDescent="0.3">
      <c r="F259" s="48"/>
    </row>
    <row r="260" spans="6:6" x14ac:dyDescent="0.3">
      <c r="F260" s="48"/>
    </row>
    <row r="261" spans="6:6" x14ac:dyDescent="0.3">
      <c r="F261" s="48"/>
    </row>
    <row r="262" spans="6:6" x14ac:dyDescent="0.3">
      <c r="F262" s="48"/>
    </row>
    <row r="263" spans="6:6" x14ac:dyDescent="0.3">
      <c r="F263" s="48"/>
    </row>
    <row r="264" spans="6:6" x14ac:dyDescent="0.3">
      <c r="F264" s="48"/>
    </row>
    <row r="265" spans="6:6" x14ac:dyDescent="0.3">
      <c r="F265" s="48"/>
    </row>
    <row r="266" spans="6:6" x14ac:dyDescent="0.3">
      <c r="F266" s="48"/>
    </row>
    <row r="267" spans="6:6" x14ac:dyDescent="0.3">
      <c r="F267" s="48"/>
    </row>
    <row r="268" spans="6:6" x14ac:dyDescent="0.3">
      <c r="F268" s="48"/>
    </row>
    <row r="269" spans="6:6" x14ac:dyDescent="0.3">
      <c r="F269" s="48"/>
    </row>
    <row r="270" spans="6:6" x14ac:dyDescent="0.3">
      <c r="F270" s="48"/>
    </row>
    <row r="271" spans="6:6" x14ac:dyDescent="0.3">
      <c r="F271" s="48"/>
    </row>
    <row r="272" spans="6:6" x14ac:dyDescent="0.3">
      <c r="F272" s="48"/>
    </row>
    <row r="273" spans="6:6" x14ac:dyDescent="0.3">
      <c r="F273" s="48"/>
    </row>
    <row r="274" spans="6:6" x14ac:dyDescent="0.3">
      <c r="F274" s="48"/>
    </row>
    <row r="275" spans="6:6" x14ac:dyDescent="0.3">
      <c r="F275" s="48"/>
    </row>
    <row r="276" spans="6:6" x14ac:dyDescent="0.3">
      <c r="F276" s="48"/>
    </row>
    <row r="277" spans="6:6" x14ac:dyDescent="0.3">
      <c r="F277" s="48"/>
    </row>
    <row r="278" spans="6:6" x14ac:dyDescent="0.3">
      <c r="F278" s="48"/>
    </row>
    <row r="279" spans="6:6" x14ac:dyDescent="0.3">
      <c r="F279" s="48"/>
    </row>
    <row r="280" spans="6:6" x14ac:dyDescent="0.3">
      <c r="F280" s="48"/>
    </row>
    <row r="281" spans="6:6" x14ac:dyDescent="0.3">
      <c r="F281" s="48"/>
    </row>
    <row r="282" spans="6:6" x14ac:dyDescent="0.3">
      <c r="F282" s="48"/>
    </row>
    <row r="283" spans="6:6" x14ac:dyDescent="0.3">
      <c r="F283" s="48"/>
    </row>
    <row r="284" spans="6:6" x14ac:dyDescent="0.3">
      <c r="F284" s="48"/>
    </row>
    <row r="285" spans="6:6" x14ac:dyDescent="0.3">
      <c r="F285" s="48"/>
    </row>
    <row r="286" spans="6:6" x14ac:dyDescent="0.3">
      <c r="F286" s="48"/>
    </row>
    <row r="287" spans="6:6" x14ac:dyDescent="0.3">
      <c r="F287" s="48"/>
    </row>
    <row r="288" spans="6:6" x14ac:dyDescent="0.3">
      <c r="F288" s="48"/>
    </row>
    <row r="289" spans="6:6" x14ac:dyDescent="0.3">
      <c r="F289" s="48"/>
    </row>
    <row r="290" spans="6:6" x14ac:dyDescent="0.3">
      <c r="F290" s="48"/>
    </row>
    <row r="291" spans="6:6" x14ac:dyDescent="0.3">
      <c r="F291" s="48"/>
    </row>
    <row r="292" spans="6:6" x14ac:dyDescent="0.3">
      <c r="F292" s="48"/>
    </row>
    <row r="293" spans="6:6" x14ac:dyDescent="0.3">
      <c r="F293" s="48"/>
    </row>
    <row r="294" spans="6:6" x14ac:dyDescent="0.3">
      <c r="F294" s="48"/>
    </row>
    <row r="295" spans="6:6" x14ac:dyDescent="0.3">
      <c r="F295" s="48"/>
    </row>
    <row r="296" spans="6:6" x14ac:dyDescent="0.3">
      <c r="F296" s="48"/>
    </row>
    <row r="297" spans="6:6" x14ac:dyDescent="0.3">
      <c r="F297" s="48"/>
    </row>
    <row r="298" spans="6:6" x14ac:dyDescent="0.3">
      <c r="F298" s="48"/>
    </row>
    <row r="299" spans="6:6" x14ac:dyDescent="0.3">
      <c r="F299" s="48"/>
    </row>
    <row r="300" spans="6:6" x14ac:dyDescent="0.3">
      <c r="F300" s="48"/>
    </row>
    <row r="301" spans="6:6" x14ac:dyDescent="0.3">
      <c r="F301" s="48"/>
    </row>
    <row r="302" spans="6:6" x14ac:dyDescent="0.3">
      <c r="F302" s="48"/>
    </row>
    <row r="303" spans="6:6" x14ac:dyDescent="0.3">
      <c r="F303" s="48"/>
    </row>
    <row r="304" spans="6:6" x14ac:dyDescent="0.3">
      <c r="F304" s="48"/>
    </row>
    <row r="305" spans="6:6" x14ac:dyDescent="0.3">
      <c r="F305" s="48"/>
    </row>
    <row r="306" spans="6:6" x14ac:dyDescent="0.3">
      <c r="F306" s="48"/>
    </row>
    <row r="307" spans="6:6" x14ac:dyDescent="0.3">
      <c r="F307" s="48"/>
    </row>
    <row r="308" spans="6:6" x14ac:dyDescent="0.3">
      <c r="F308" s="48"/>
    </row>
    <row r="309" spans="6:6" x14ac:dyDescent="0.3">
      <c r="F309" s="48"/>
    </row>
    <row r="310" spans="6:6" x14ac:dyDescent="0.3">
      <c r="F310" s="48"/>
    </row>
    <row r="311" spans="6:6" x14ac:dyDescent="0.3">
      <c r="F311" s="48"/>
    </row>
    <row r="312" spans="6:6" x14ac:dyDescent="0.3">
      <c r="F312" s="48"/>
    </row>
    <row r="313" spans="6:6" x14ac:dyDescent="0.3">
      <c r="F313" s="48"/>
    </row>
    <row r="314" spans="6:6" x14ac:dyDescent="0.3">
      <c r="F314" s="48"/>
    </row>
    <row r="315" spans="6:6" x14ac:dyDescent="0.3">
      <c r="F315" s="48"/>
    </row>
    <row r="316" spans="6:6" x14ac:dyDescent="0.3">
      <c r="F316" s="48"/>
    </row>
    <row r="317" spans="6:6" x14ac:dyDescent="0.3">
      <c r="F317" s="48"/>
    </row>
    <row r="318" spans="6:6" x14ac:dyDescent="0.3">
      <c r="F318" s="48"/>
    </row>
    <row r="319" spans="6:6" x14ac:dyDescent="0.3">
      <c r="F319" s="48"/>
    </row>
    <row r="320" spans="6:6" x14ac:dyDescent="0.3">
      <c r="F320" s="48"/>
    </row>
    <row r="321" spans="6:6" x14ac:dyDescent="0.3">
      <c r="F321" s="48"/>
    </row>
    <row r="322" spans="6:6" x14ac:dyDescent="0.3">
      <c r="F322" s="48"/>
    </row>
    <row r="323" spans="6:6" x14ac:dyDescent="0.3">
      <c r="F323" s="48"/>
    </row>
    <row r="324" spans="6:6" x14ac:dyDescent="0.3">
      <c r="F324" s="48"/>
    </row>
    <row r="325" spans="6:6" x14ac:dyDescent="0.3">
      <c r="F325" s="48"/>
    </row>
    <row r="326" spans="6:6" x14ac:dyDescent="0.3">
      <c r="F326" s="48"/>
    </row>
    <row r="327" spans="6:6" x14ac:dyDescent="0.3">
      <c r="F327" s="48"/>
    </row>
    <row r="328" spans="6:6" x14ac:dyDescent="0.3">
      <c r="F328" s="48"/>
    </row>
    <row r="329" spans="6:6" x14ac:dyDescent="0.3">
      <c r="F329" s="48"/>
    </row>
    <row r="330" spans="6:6" x14ac:dyDescent="0.3">
      <c r="F330" s="48"/>
    </row>
    <row r="331" spans="6:6" x14ac:dyDescent="0.3">
      <c r="F331" s="48"/>
    </row>
    <row r="332" spans="6:6" x14ac:dyDescent="0.3">
      <c r="F332" s="48"/>
    </row>
    <row r="333" spans="6:6" x14ac:dyDescent="0.3">
      <c r="F333" s="48"/>
    </row>
    <row r="334" spans="6:6" x14ac:dyDescent="0.3">
      <c r="F334" s="48"/>
    </row>
    <row r="335" spans="6:6" x14ac:dyDescent="0.3">
      <c r="F335" s="48"/>
    </row>
  </sheetData>
  <sheetProtection algorithmName="SHA-512" hashValue="rX9pT+gpTgpA5TLcEajKpaFyyP+Kkudje2fYL7dHTW9i6KOf7+jO9YIL6Hv3TAm12UR3NSyZKxLMb9d8ZaE7Iw==" saltValue="39L3cyNFO9bt5qpxl+9nXA==" spinCount="100000" sheet="1" objects="1" scenarios="1"/>
  <mergeCells count="1">
    <mergeCell ref="F4:G4"/>
  </mergeCells>
  <pageMargins left="0.70866141732283472" right="0.70866141732283472" top="0.35433070866141736" bottom="0.35433070866141736" header="0.31496062992125984" footer="0.31496062992125984"/>
  <pageSetup paperSize="9" scale="6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2025-06-17T12:53:17Z</cp:lastPrinted>
  <dcterms:created xsi:type="dcterms:W3CDTF">2015-03-27T08:41:49Z</dcterms:created>
  <dcterms:modified xsi:type="dcterms:W3CDTF">2025-06-17T12:53:20Z</dcterms:modified>
</cp:coreProperties>
</file>