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\Desktop\2025\TRANSPARENTNOST\"/>
    </mc:Choice>
  </mc:AlternateContent>
  <xr:revisionPtr revIDLastSave="0" documentId="13_ncr:1_{9A0F15A8-1A5E-422D-B20D-FD311159B416}" xr6:coauthVersionLast="47" xr6:coauthVersionMax="47" xr10:uidLastSave="{00000000-0000-0000-0000-000000000000}"/>
  <bookViews>
    <workbookView xWindow="-25320" yWindow="270" windowWidth="25440" windowHeight="15270" activeTab="1" xr2:uid="{00000000-000D-0000-FFFF-FFFF00000000}"/>
  </bookViews>
  <sheets>
    <sheet name="srpanj" sheetId="1" r:id="rId1"/>
    <sheet name="ruja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4" i="2" l="1"/>
  <c r="E191" i="2"/>
  <c r="E186" i="2"/>
  <c r="E175" i="2"/>
  <c r="E158" i="2"/>
  <c r="E154" i="2"/>
  <c r="E142" i="2"/>
  <c r="E124" i="2"/>
  <c r="E68" i="2"/>
  <c r="E46" i="2"/>
  <c r="E35" i="2"/>
  <c r="E30" i="2"/>
  <c r="E102" i="2"/>
  <c r="E117" i="2" s="1"/>
  <c r="E63" i="2"/>
  <c r="E55" i="2"/>
  <c r="E51" i="2"/>
  <c r="E24" i="2"/>
  <c r="E12" i="2"/>
  <c r="E13" i="2" s="1"/>
  <c r="E190" i="2"/>
  <c r="E193" i="2" l="1"/>
  <c r="E95" i="1"/>
  <c r="E94" i="1"/>
  <c r="E11" i="1"/>
  <c r="E41" i="1"/>
  <c r="E37" i="1"/>
  <c r="E27" i="1"/>
  <c r="E87" i="1"/>
  <c r="E73" i="1"/>
  <c r="E63" i="1"/>
  <c r="E57" i="1"/>
  <c r="E52" i="1"/>
  <c r="E15" i="1"/>
  <c r="G17" i="1"/>
  <c r="E46" i="1" l="1"/>
</calcChain>
</file>

<file path=xl/sharedStrings.xml><?xml version="1.0" encoding="utf-8"?>
<sst xmlns="http://schemas.openxmlformats.org/spreadsheetml/2006/main" count="642" uniqueCount="332">
  <si>
    <t>Hrvatski telekom d.d.</t>
  </si>
  <si>
    <t>Libukom Jurdani d.o.o. Jurdani</t>
  </si>
  <si>
    <t>ZABA - ZAGREBAČKA BANKA d.d.</t>
  </si>
  <si>
    <t>Fakultet za menadžment u turizmu i ugostiteljstvu</t>
  </si>
  <si>
    <t>NAZIV ISPLATITELJA: Fakultet za menadžment u turizmu i ugostiteljestvu, Opatija</t>
  </si>
  <si>
    <t>NAZIV PRIMATELJA</t>
  </si>
  <si>
    <t>OIB PRIMATELJA</t>
  </si>
  <si>
    <t>SJEDIŠTE</t>
  </si>
  <si>
    <t>VRSTA RASHODA</t>
  </si>
  <si>
    <t>Ukupno</t>
  </si>
  <si>
    <t>Opatija</t>
  </si>
  <si>
    <t>3221</t>
  </si>
  <si>
    <t>Uredski materijal i ostali materijalni rashodi</t>
  </si>
  <si>
    <t>Zagreb</t>
  </si>
  <si>
    <t>Rijeka</t>
  </si>
  <si>
    <t>Usluge telefona, pošte i prijevoza</t>
  </si>
  <si>
    <t>3231</t>
  </si>
  <si>
    <t>3232</t>
  </si>
  <si>
    <t>Usluge tekućeg i investicijskog održavanja</t>
  </si>
  <si>
    <t>3234</t>
  </si>
  <si>
    <t>Komunalne usluge</t>
  </si>
  <si>
    <t>Zakupnine i najamnine</t>
  </si>
  <si>
    <t>Računalne usluge</t>
  </si>
  <si>
    <t>Ostale usluge</t>
  </si>
  <si>
    <t>3239</t>
  </si>
  <si>
    <t>3431</t>
  </si>
  <si>
    <t>3111</t>
  </si>
  <si>
    <t>Plaće za redovan rad</t>
  </si>
  <si>
    <t>3121</t>
  </si>
  <si>
    <t>3132</t>
  </si>
  <si>
    <t>3211</t>
  </si>
  <si>
    <t>Ostali rashodi za zaposlene</t>
  </si>
  <si>
    <t>Dorinosi za zdravstveno osiguranje</t>
  </si>
  <si>
    <t>Službena putovanja</t>
  </si>
  <si>
    <t>Jurdani</t>
  </si>
  <si>
    <t>FINA Zagreb</t>
  </si>
  <si>
    <t>3238</t>
  </si>
  <si>
    <t>3294</t>
  </si>
  <si>
    <t>Članarine</t>
  </si>
  <si>
    <t>Sveukupno</t>
  </si>
  <si>
    <t>Način objave - ukupni iznos po primatelju</t>
  </si>
  <si>
    <t xml:space="preserve">Energija </t>
  </si>
  <si>
    <t>Ris d.o.o.</t>
  </si>
  <si>
    <t>Kastav</t>
  </si>
  <si>
    <t>77917801452</t>
  </si>
  <si>
    <t>A1 d.o.o.</t>
  </si>
  <si>
    <t>3237</t>
  </si>
  <si>
    <t>Intelektualne i osobne usluge</t>
  </si>
  <si>
    <t>29524210204</t>
  </si>
  <si>
    <t>Bankarske usluge i usluge platnog prometa</t>
  </si>
  <si>
    <t>GDPR</t>
  </si>
  <si>
    <t>Ostali nespomenuti rashodi poslovanja</t>
  </si>
  <si>
    <t>3t cable d.o.o.</t>
  </si>
  <si>
    <t>52945704293</t>
  </si>
  <si>
    <t>3299</t>
  </si>
  <si>
    <t>Netcom d.o.o.</t>
  </si>
  <si>
    <t>Hrvatska pošta</t>
  </si>
  <si>
    <t>87311810356</t>
  </si>
  <si>
    <t>Grad Opatija</t>
  </si>
  <si>
    <t>Provitalis d.o.o.</t>
  </si>
  <si>
    <t>Žminj</t>
  </si>
  <si>
    <t>11857024889</t>
  </si>
  <si>
    <t>99455464348</t>
  </si>
  <si>
    <t>Državni proračun</t>
  </si>
  <si>
    <t>Adrialift d.o.o.</t>
  </si>
  <si>
    <t>Pristojbe i naknade</t>
  </si>
  <si>
    <t>85821130368</t>
  </si>
  <si>
    <t>68419124305</t>
  </si>
  <si>
    <t>Zdravstvene i veterinarske usluge</t>
  </si>
  <si>
    <t>Poliklinika Medico</t>
  </si>
  <si>
    <t>57951842896</t>
  </si>
  <si>
    <t>Ventex d.o.o.</t>
  </si>
  <si>
    <t>63398817957</t>
  </si>
  <si>
    <t>INA d.d.</t>
  </si>
  <si>
    <t>3224</t>
  </si>
  <si>
    <t>Hrvatska radio televizija</t>
  </si>
  <si>
    <t>27759560625</t>
  </si>
  <si>
    <t>Dora Smolčić Jurdana</t>
  </si>
  <si>
    <t>Orelj d.o.o.</t>
  </si>
  <si>
    <t>Vereno d.o.o.</t>
  </si>
  <si>
    <t>HEP OPSKRBA</t>
  </si>
  <si>
    <t>Brinox d.o.o.</t>
  </si>
  <si>
    <t>3225</t>
  </si>
  <si>
    <t>Sitni inventar i auto gume</t>
  </si>
  <si>
    <t>B.ELEKTRONIKA d.o.o.</t>
  </si>
  <si>
    <t>Sveučilišna knjižnica Rijeka</t>
  </si>
  <si>
    <t>Securitas d.o.o.</t>
  </si>
  <si>
    <t>Tim d.o.o.</t>
  </si>
  <si>
    <t>Klaster zdravstvenog turizma</t>
  </si>
  <si>
    <t>4221</t>
  </si>
  <si>
    <t>Uredska oprema i namještaj</t>
  </si>
  <si>
    <t>Knjige u knjižnici</t>
  </si>
  <si>
    <t>UPI-2M d.o.o.</t>
  </si>
  <si>
    <t>62171880268</t>
  </si>
  <si>
    <t>57807962737</t>
  </si>
  <si>
    <t>63073332379</t>
  </si>
  <si>
    <t>01363674869</t>
  </si>
  <si>
    <t>06144393646</t>
  </si>
  <si>
    <t>84122581314</t>
  </si>
  <si>
    <t>33679708526</t>
  </si>
  <si>
    <t>48450888776</t>
  </si>
  <si>
    <t>38281545411</t>
  </si>
  <si>
    <t>94443043935</t>
  </si>
  <si>
    <t>Daniela Soldić Frleta</t>
  </si>
  <si>
    <t>Harta d.o.o.</t>
  </si>
  <si>
    <t>Poliklinika Croatia</t>
  </si>
  <si>
    <t>Premije osiguranja</t>
  </si>
  <si>
    <t>Croatia osiguranje</t>
  </si>
  <si>
    <t>3292</t>
  </si>
  <si>
    <t>Sveučilište u Rijeci</t>
  </si>
  <si>
    <t>Borea d.o.o.</t>
  </si>
  <si>
    <t>59072650925</t>
  </si>
  <si>
    <t>80848401890</t>
  </si>
  <si>
    <t>26187994862</t>
  </si>
  <si>
    <t>64218323816</t>
  </si>
  <si>
    <t>42761894507</t>
  </si>
  <si>
    <t>Isplate sredstava za razdoblje kolovoz 2025. godine</t>
  </si>
  <si>
    <t>3213</t>
  </si>
  <si>
    <t>Stručno usavršavanje zaposlenika</t>
  </si>
  <si>
    <t>Miscom d.o.o</t>
  </si>
  <si>
    <t>Čavle</t>
  </si>
  <si>
    <t>Lovran</t>
  </si>
  <si>
    <t>3233</t>
  </si>
  <si>
    <t>Usluge promidžbe i informiranja</t>
  </si>
  <si>
    <t>3t.Cable d.o.o. Opatija</t>
  </si>
  <si>
    <t>B Elektronika d.o.o. Rijeka</t>
  </si>
  <si>
    <t>Provitalis d.o.o. Svetvinčenat</t>
  </si>
  <si>
    <t>KUPUJ ONLINE D.O.O.</t>
  </si>
  <si>
    <t>Studentski centar Rijeka</t>
  </si>
  <si>
    <t>Viškovo</t>
  </si>
  <si>
    <t>3293</t>
  </si>
  <si>
    <t>Reprezentacija</t>
  </si>
  <si>
    <t>DMD promocija d.o.o.</t>
  </si>
  <si>
    <t>Agram life</t>
  </si>
  <si>
    <t>Croatia poliklinika</t>
  </si>
  <si>
    <t>Udruga Žmergo</t>
  </si>
  <si>
    <t>42961482220</t>
  </si>
  <si>
    <t>18742666873</t>
  </si>
  <si>
    <t>58335400167</t>
  </si>
  <si>
    <t>52586604362</t>
  </si>
  <si>
    <t>Kostrena</t>
  </si>
  <si>
    <t>Novax d.o.o.</t>
  </si>
  <si>
    <t>Fina Zagreb</t>
  </si>
  <si>
    <t>VENTEX d .o.o.</t>
  </si>
  <si>
    <t>27208467122</t>
  </si>
  <si>
    <t>33537012235</t>
  </si>
  <si>
    <t>08601131792</t>
  </si>
  <si>
    <t>00281914459</t>
  </si>
  <si>
    <t>86218445257</t>
  </si>
  <si>
    <t>48827541418</t>
  </si>
  <si>
    <t>83292250774</t>
  </si>
  <si>
    <t>Lucija Gašparac</t>
  </si>
  <si>
    <t>Isplate sredstava za razdoblje prosinac 2025. godine</t>
  </si>
  <si>
    <t>Ekonomski fakultet Rijeka</t>
  </si>
  <si>
    <t>Elsevier B.V.</t>
  </si>
  <si>
    <t>Nizozemska</t>
  </si>
  <si>
    <t>Filozofski fakultet Rijeka</t>
  </si>
  <si>
    <t>Linguae d.o.o.</t>
  </si>
  <si>
    <t>MDPI</t>
  </si>
  <si>
    <t>Švicarska</t>
  </si>
  <si>
    <t>SGEM WORLD SCIENCE</t>
  </si>
  <si>
    <t>Austrija</t>
  </si>
  <si>
    <t>58843087891</t>
  </si>
  <si>
    <t>52931027628</t>
  </si>
  <si>
    <t>60842328628</t>
  </si>
  <si>
    <t>60305723384</t>
  </si>
  <si>
    <t>75508100288</t>
  </si>
  <si>
    <t>87599305429</t>
  </si>
  <si>
    <t>aAgencija za komercijalnu djelatnost</t>
  </si>
  <si>
    <t>Bon-ton d.o.o.</t>
  </si>
  <si>
    <t>Centar za management i savjetovanje</t>
  </si>
  <si>
    <t>Info lab mediji</t>
  </si>
  <si>
    <t>Rif d.o.o.</t>
  </si>
  <si>
    <t>Seniko studio d.o.o.</t>
  </si>
  <si>
    <t>UPI-2M PLUS d.o.o.</t>
  </si>
  <si>
    <t>3222</t>
  </si>
  <si>
    <t>Materijal i sirovine</t>
  </si>
  <si>
    <t>Istrida ugostiteljstvo</t>
  </si>
  <si>
    <t>Poreč</t>
  </si>
  <si>
    <t>Alarm automatika d.o.o.</t>
  </si>
  <si>
    <t>Auto servis Čuljat</t>
  </si>
  <si>
    <t>Vele Mune</t>
  </si>
  <si>
    <t>B elektronika d.o.o.</t>
  </si>
  <si>
    <t>Hortus obrt</t>
  </si>
  <si>
    <t>Matulji</t>
  </si>
  <si>
    <t>MEGA mont d.o.o.</t>
  </si>
  <si>
    <t>MLD usluge d.o.o.</t>
  </si>
  <si>
    <t>Koprivnica</t>
  </si>
  <si>
    <t>Prorsus komunikacije d.o.o.</t>
  </si>
  <si>
    <t>Donja Bistra d.o.o.</t>
  </si>
  <si>
    <t>Prilika grp d.o.o.</t>
  </si>
  <si>
    <t>Olea d.o.o.</t>
  </si>
  <si>
    <t>Kupuj online d.o.o.</t>
  </si>
  <si>
    <t>Umag</t>
  </si>
  <si>
    <t>58938161409</t>
  </si>
  <si>
    <t>78631917525</t>
  </si>
  <si>
    <t>07879879380</t>
  </si>
  <si>
    <t>50005413027</t>
  </si>
  <si>
    <t>85812891668</t>
  </si>
  <si>
    <t>87500773013</t>
  </si>
  <si>
    <t>88194636138</t>
  </si>
  <si>
    <t>47961710089</t>
  </si>
  <si>
    <t>Šibenik</t>
  </si>
  <si>
    <t>Oaptija</t>
  </si>
  <si>
    <t xml:space="preserve">Buje </t>
  </si>
  <si>
    <t>Pula</t>
  </si>
  <si>
    <t>Akademija gastronomije j.d.o.o.</t>
  </si>
  <si>
    <t>Mas plenum d.o.o.</t>
  </si>
  <si>
    <t>Raccoon, obrt za informacijske tehnologije, vl. roland hruška</t>
  </si>
  <si>
    <t>Rego-gradnja d.o.o.</t>
  </si>
  <si>
    <t>Ribarev sin, obrt za savjetovanje i promidžbu</t>
  </si>
  <si>
    <t xml:space="preserve">Studentski centar Karlovac </t>
  </si>
  <si>
    <t>Ugostiteljski obrt Cinderella</t>
  </si>
  <si>
    <t>Wine &amp; co d.o.o.</t>
  </si>
  <si>
    <t>Ana Marija Vrtodušić Hrgović</t>
  </si>
  <si>
    <t>Anita Čeh Časni</t>
  </si>
  <si>
    <t>Antonija Urlić</t>
  </si>
  <si>
    <t>Elena Rudan</t>
  </si>
  <si>
    <t>Dejan Ravšelj</t>
  </si>
  <si>
    <t>Davor Mijolović</t>
  </si>
  <si>
    <t>Dubravka Jurlina Alibegović</t>
  </si>
  <si>
    <t>Hedda Martina Šola</t>
  </si>
  <si>
    <t>Greta Krešić</t>
  </si>
  <si>
    <t>Filip Živaljić</t>
  </si>
  <si>
    <t>Emma Superina</t>
  </si>
  <si>
    <t>Hermina Maras Benassi</t>
  </si>
  <si>
    <t>Hrvoje Patajac</t>
  </si>
  <si>
    <t>Ivan Boban</t>
  </si>
  <si>
    <t>Krisitna Brščić</t>
  </si>
  <si>
    <t>Maja Jakobović</t>
  </si>
  <si>
    <t>Ivana Matušan</t>
  </si>
  <si>
    <t>Karlo Grebac</t>
  </si>
  <si>
    <t>Krešimir Mikinac</t>
  </si>
  <si>
    <t>Irena Peršić Živadinov</t>
  </si>
  <si>
    <t>Mirela Holy</t>
  </si>
  <si>
    <t>Vesna Butajla</t>
  </si>
  <si>
    <t>Vesna Legović Hrvatin</t>
  </si>
  <si>
    <t>Marina Laškarin Ažić</t>
  </si>
  <si>
    <t>Maša Trinajstić</t>
  </si>
  <si>
    <t>Majda Šale</t>
  </si>
  <si>
    <t>Tomislav Car</t>
  </si>
  <si>
    <t>Vanja Vitezić</t>
  </si>
  <si>
    <t>Marko Perić</t>
  </si>
  <si>
    <t>Maja Šimunić</t>
  </si>
  <si>
    <t>Sarah Buljat</t>
  </si>
  <si>
    <t>Vanja Čotić Poturić</t>
  </si>
  <si>
    <t>Samra Ljubunčić</t>
  </si>
  <si>
    <t>Sandra Bandera</t>
  </si>
  <si>
    <t>istrida ugostiteljstvo, trgovina i turizam d. o. o.</t>
  </si>
  <si>
    <t>22159828326</t>
  </si>
  <si>
    <t>66942768272</t>
  </si>
  <si>
    <t>00019425295</t>
  </si>
  <si>
    <t>45613787772</t>
  </si>
  <si>
    <t>43047317885</t>
  </si>
  <si>
    <t>49907453950</t>
  </si>
  <si>
    <t>50419679602</t>
  </si>
  <si>
    <t>Bogus d.o.o.</t>
  </si>
  <si>
    <t xml:space="preserve">Dino bus d.o.o. </t>
  </si>
  <si>
    <t xml:space="preserve">Fina </t>
  </si>
  <si>
    <t>Foto Kurti Opatija</t>
  </si>
  <si>
    <t>IP reklamni studio</t>
  </si>
  <si>
    <t>Nastavni zavod za javno zdravstvo PGŽ</t>
  </si>
  <si>
    <t>Olinfos d.o.o.</t>
  </si>
  <si>
    <t>Prirodoslovna i grafička škola rijeka</t>
  </si>
  <si>
    <t>Rieko-lab d.o.o.</t>
  </si>
  <si>
    <t>Scripta rijeka</t>
  </si>
  <si>
    <t>Securitas hrvatska d.o.o. zagreb</t>
  </si>
  <si>
    <t>Tim d.o.o. rijeka</t>
  </si>
  <si>
    <t>Tiskarski obrt sušak SUŠAK</t>
  </si>
  <si>
    <t>Katarina line d.o.o.</t>
  </si>
  <si>
    <t>94989605030</t>
  </si>
  <si>
    <t>13525285869</t>
  </si>
  <si>
    <t>89963313814</t>
  </si>
  <si>
    <t>42729559546</t>
  </si>
  <si>
    <t>40769564825</t>
  </si>
  <si>
    <t>Kraš d.d.</t>
  </si>
  <si>
    <t>Lovranski pub</t>
  </si>
  <si>
    <t>Mali raj</t>
  </si>
  <si>
    <t>Pasticeria Cupido</t>
  </si>
  <si>
    <t>PPD Croatia</t>
  </si>
  <si>
    <t>Restaurant Kvarner</t>
  </si>
  <si>
    <t>Obrt Surina</t>
  </si>
  <si>
    <t>ZAgreb</t>
  </si>
  <si>
    <t xml:space="preserve">EDAMBA </t>
  </si>
  <si>
    <t>Belgija</t>
  </si>
  <si>
    <t>BISKUPIJA POREČKA I PULSKA</t>
  </si>
  <si>
    <t>CVJETARNA FIJOK</t>
  </si>
  <si>
    <t>EKONOMSKI FAKULTET ZAGREB</t>
  </si>
  <si>
    <t>HRVATSKA RADIOTELEVIZIJA HRT ZAGREB</t>
  </si>
  <si>
    <t>MILENIJ HOTELI D.O.O.</t>
  </si>
  <si>
    <t>MUZEJ GRADA RIJEKE</t>
  </si>
  <si>
    <t>BAUHAUS K.D.</t>
  </si>
  <si>
    <t>71642207963</t>
  </si>
  <si>
    <t>27165523454</t>
  </si>
  <si>
    <t>11375997743</t>
  </si>
  <si>
    <t>86340311348</t>
  </si>
  <si>
    <t>78796880101</t>
  </si>
  <si>
    <t>54866235165</t>
  </si>
  <si>
    <t>32680653527</t>
  </si>
  <si>
    <t>25580302849</t>
  </si>
  <si>
    <t xml:space="preserve">BOGUS </t>
  </si>
  <si>
    <t xml:space="preserve">MALI RAJ </t>
  </si>
  <si>
    <t>SIBRA TRADE d.o.o.</t>
  </si>
  <si>
    <t>TIM d.o.o.</t>
  </si>
  <si>
    <t>VENTEX d.o.o.</t>
  </si>
  <si>
    <t>NS AGRO TRADE d.o.o.</t>
  </si>
  <si>
    <t>CENTAR ZA PRUŽANJE USLUGA U ZAJEDNICI IVANA BRLIĆ MAŽURANIĆ</t>
  </si>
  <si>
    <t>74578677561</t>
  </si>
  <si>
    <t>Tekuće donacije u novcu</t>
  </si>
  <si>
    <t>3811</t>
  </si>
  <si>
    <t>Signeta d.o.o.</t>
  </si>
  <si>
    <t>NL005033019B0</t>
  </si>
  <si>
    <t>26093119930</t>
  </si>
  <si>
    <t>70505505759</t>
  </si>
  <si>
    <t>67639733560</t>
  </si>
  <si>
    <t>CHE115694943</t>
  </si>
  <si>
    <t>ATU71405534</t>
  </si>
  <si>
    <t>36856415212</t>
  </si>
  <si>
    <t>30532290707</t>
  </si>
  <si>
    <t>97344070861</t>
  </si>
  <si>
    <t>59580858474</t>
  </si>
  <si>
    <t>64536314217</t>
  </si>
  <si>
    <t>48278869268</t>
  </si>
  <si>
    <t>28478037554</t>
  </si>
  <si>
    <t>42051353650</t>
  </si>
  <si>
    <t>02881763237</t>
  </si>
  <si>
    <t>60186252821</t>
  </si>
  <si>
    <t>46118101286</t>
  </si>
  <si>
    <t>28922587775</t>
  </si>
  <si>
    <t>BE0899189010</t>
  </si>
  <si>
    <t>30641829498</t>
  </si>
  <si>
    <t>LUCIS RASVJETA,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</si>
</sst>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767676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0" fillId="0" borderId="0" xfId="0" applyNumberFormat="1"/>
    <xf numFmtId="0" fontId="3" fillId="3" borderId="0" xfId="0" applyFont="1" applyFill="1" applyAlignment="1">
      <alignment horizontal="left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3" borderId="0" xfId="1" applyFont="1" applyFill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3" fillId="0" borderId="2" xfId="0" applyFont="1" applyFill="1" applyBorder="1" applyAlignment="1">
      <alignment horizontal="left"/>
    </xf>
    <xf numFmtId="164" fontId="0" fillId="0" borderId="0" xfId="0" applyNumberForma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right"/>
    </xf>
    <xf numFmtId="43" fontId="3" fillId="0" borderId="0" xfId="1" applyFont="1"/>
    <xf numFmtId="43" fontId="3" fillId="0" borderId="2" xfId="1" applyFont="1" applyBorder="1"/>
    <xf numFmtId="43" fontId="3" fillId="0" borderId="0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3" fillId="0" borderId="0" xfId="1" quotePrefix="1" applyFont="1" applyBorder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43" fontId="3" fillId="0" borderId="2" xfId="1" quotePrefix="1" applyFont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quotePrefix="1" applyFont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1" quotePrefix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165" fontId="3" fillId="0" borderId="0" xfId="1" quotePrefix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43" fontId="3" fillId="0" borderId="0" xfId="1" applyFont="1" applyAlignment="1">
      <alignment horizontal="right" vertical="center" indent="1"/>
    </xf>
    <xf numFmtId="43" fontId="3" fillId="0" borderId="0" xfId="1" applyFont="1" applyAlignment="1">
      <alignment horizontal="right" vertical="center" indent="2"/>
    </xf>
    <xf numFmtId="43" fontId="3" fillId="0" borderId="2" xfId="1" applyFont="1" applyBorder="1" applyAlignment="1">
      <alignment horizontal="right" vertical="center" indent="1"/>
    </xf>
    <xf numFmtId="43" fontId="3" fillId="0" borderId="2" xfId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center" vertical="center"/>
    </xf>
    <xf numFmtId="4" fontId="3" fillId="0" borderId="0" xfId="0" quotePrefix="1" applyNumberFormat="1" applyFont="1" applyAlignment="1">
      <alignment horizontal="center" vertical="center"/>
    </xf>
    <xf numFmtId="0" fontId="0" fillId="0" borderId="0" xfId="0" applyFont="1"/>
    <xf numFmtId="0" fontId="3" fillId="0" borderId="2" xfId="1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4" fontId="3" fillId="0" borderId="2" xfId="0" applyNumberFormat="1" applyFont="1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3" fillId="0" borderId="5" xfId="0" applyFont="1" applyBorder="1" applyAlignment="1">
      <alignment vertical="center"/>
    </xf>
  </cellXfs>
  <cellStyles count="3">
    <cellStyle name="Comma" xfId="1" builtinId="3"/>
    <cellStyle name="Normal" xfId="0" builtinId="0"/>
    <cellStyle name="Obično_List4" xfId="2" xr:uid="{F2E6192A-C1F1-4AA4-B53E-06D55FC9A9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ija/Downloads/JAV_OBJ_21-07-2025_12-21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ija/Downloads/JAV_OBJ_22-01-2026_08-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8">
          <cell r="D38">
            <v>40</v>
          </cell>
        </row>
        <row r="52">
          <cell r="F52" t="str">
            <v>Materijal i dijelovi za tekuće i investicijsko održavanje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B7" t="str">
            <v>36856415212</v>
          </cell>
        </row>
        <row r="125">
          <cell r="D125">
            <v>418.8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8"/>
  <sheetViews>
    <sheetView zoomScaleNormal="100" workbookViewId="0">
      <pane xSplit="3" ySplit="5" topLeftCell="D74" activePane="bottomRight" state="frozen"/>
      <selection pane="topRight" activeCell="D1" sqref="D1"/>
      <selection pane="bottomLeft" activeCell="A6" sqref="A6"/>
      <selection pane="bottomRight" activeCell="E96" sqref="E96"/>
    </sheetView>
  </sheetViews>
  <sheetFormatPr defaultRowHeight="16.5" x14ac:dyDescent="0.3"/>
  <cols>
    <col min="1" max="1" width="3" customWidth="1"/>
    <col min="2" max="2" width="32.28515625" style="3" customWidth="1"/>
    <col min="3" max="3" width="19" style="25" customWidth="1"/>
    <col min="4" max="4" width="18.42578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116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77" t="s">
        <v>8</v>
      </c>
      <c r="G4" s="78"/>
    </row>
    <row r="5" spans="2:7" ht="7.5" customHeight="1" x14ac:dyDescent="0.3">
      <c r="E5" s="9"/>
    </row>
    <row r="7" spans="2:7" ht="20.100000000000001" customHeight="1" x14ac:dyDescent="0.3">
      <c r="B7" s="1" t="s">
        <v>104</v>
      </c>
      <c r="C7" s="25" t="s">
        <v>111</v>
      </c>
      <c r="D7" s="26" t="s">
        <v>43</v>
      </c>
      <c r="E7" s="22">
        <v>708.56</v>
      </c>
      <c r="F7" s="32" t="s">
        <v>11</v>
      </c>
      <c r="G7" s="1" t="s">
        <v>12</v>
      </c>
    </row>
    <row r="8" spans="2:7" ht="20.100000000000001" customHeight="1" x14ac:dyDescent="0.3">
      <c r="B8" s="1" t="s">
        <v>78</v>
      </c>
      <c r="C8" s="25" t="s">
        <v>93</v>
      </c>
      <c r="D8" s="26" t="s">
        <v>10</v>
      </c>
      <c r="E8" s="22">
        <v>71.180000000000007</v>
      </c>
      <c r="F8" s="32"/>
      <c r="G8" s="1"/>
    </row>
    <row r="9" spans="2:7" ht="20.100000000000001" customHeight="1" x14ac:dyDescent="0.3">
      <c r="B9" s="1" t="s">
        <v>79</v>
      </c>
      <c r="C9" s="25" t="s">
        <v>94</v>
      </c>
      <c r="D9" s="26" t="s">
        <v>10</v>
      </c>
      <c r="E9" s="22">
        <v>193.95</v>
      </c>
      <c r="F9" s="32"/>
      <c r="G9" s="1"/>
    </row>
    <row r="10" spans="2:7" ht="2.25" customHeight="1" x14ac:dyDescent="0.3">
      <c r="B10" s="4"/>
      <c r="C10" s="30"/>
      <c r="D10" s="29"/>
      <c r="E10" s="10"/>
      <c r="F10" s="34"/>
      <c r="G10" s="35"/>
    </row>
    <row r="11" spans="2:7" ht="22.5" customHeight="1" x14ac:dyDescent="0.3">
      <c r="B11" s="3" t="s">
        <v>9</v>
      </c>
      <c r="E11" s="8">
        <f>SUM(E7:E10)</f>
        <v>973.69</v>
      </c>
    </row>
    <row r="13" spans="2:7" x14ac:dyDescent="0.3">
      <c r="B13" s="3" t="s">
        <v>80</v>
      </c>
      <c r="C13" s="25" t="s">
        <v>95</v>
      </c>
      <c r="D13" s="26" t="s">
        <v>13</v>
      </c>
      <c r="E13" s="8">
        <v>2495.65</v>
      </c>
      <c r="F13" s="36">
        <v>3223</v>
      </c>
      <c r="G13" s="39" t="s">
        <v>41</v>
      </c>
    </row>
    <row r="14" spans="2:7" x14ac:dyDescent="0.3">
      <c r="B14" s="4" t="s">
        <v>73</v>
      </c>
      <c r="C14" s="30" t="s">
        <v>76</v>
      </c>
      <c r="D14" s="29" t="s">
        <v>13</v>
      </c>
      <c r="E14" s="10">
        <v>199.49</v>
      </c>
      <c r="F14" s="30"/>
      <c r="G14" s="31"/>
    </row>
    <row r="15" spans="2:7" x14ac:dyDescent="0.3">
      <c r="B15" s="3" t="s">
        <v>9</v>
      </c>
      <c r="E15" s="8">
        <f>+E14+E13</f>
        <v>2695.1400000000003</v>
      </c>
    </row>
    <row r="17" spans="2:7" x14ac:dyDescent="0.3">
      <c r="B17" s="3" t="s">
        <v>81</v>
      </c>
      <c r="C17" s="25" t="s">
        <v>96</v>
      </c>
      <c r="D17" s="26" t="s">
        <v>10</v>
      </c>
      <c r="E17" s="8">
        <v>50.2</v>
      </c>
      <c r="F17" s="47" t="s">
        <v>74</v>
      </c>
      <c r="G17" s="27" t="str">
        <f>+[1]Sheet1!$F$52</f>
        <v>Materijal i dijelovi za tekuće i investicijsko održavanje</v>
      </c>
    </row>
    <row r="18" spans="2:7" ht="2.25" customHeight="1" x14ac:dyDescent="0.3">
      <c r="B18" s="4"/>
      <c r="C18" s="30"/>
      <c r="D18" s="29"/>
      <c r="E18" s="10"/>
      <c r="F18" s="30"/>
      <c r="G18" s="31"/>
    </row>
    <row r="19" spans="2:7" s="63" customFormat="1" x14ac:dyDescent="0.3">
      <c r="B19" s="58" t="s">
        <v>9</v>
      </c>
      <c r="C19" s="59"/>
      <c r="D19" s="60"/>
      <c r="E19" s="61">
        <v>50.2</v>
      </c>
      <c r="F19" s="59"/>
      <c r="G19" s="62"/>
    </row>
    <row r="21" spans="2:7" x14ac:dyDescent="0.3">
      <c r="B21" s="4" t="s">
        <v>71</v>
      </c>
      <c r="C21" s="30" t="s">
        <v>72</v>
      </c>
      <c r="D21" s="29" t="s">
        <v>14</v>
      </c>
      <c r="E21" s="10">
        <v>54.63</v>
      </c>
      <c r="F21" s="28" t="s">
        <v>82</v>
      </c>
      <c r="G21" s="31" t="s">
        <v>83</v>
      </c>
    </row>
    <row r="22" spans="2:7" s="13" customFormat="1" x14ac:dyDescent="0.3">
      <c r="B22" s="5"/>
      <c r="C22" s="36"/>
      <c r="D22" s="37"/>
      <c r="E22" s="11"/>
      <c r="F22" s="38"/>
      <c r="G22" s="39"/>
    </row>
    <row r="23" spans="2:7" x14ac:dyDescent="0.3">
      <c r="B23" s="3" t="s">
        <v>0</v>
      </c>
      <c r="C23" s="25">
        <v>81793146560</v>
      </c>
      <c r="D23" s="26" t="s">
        <v>13</v>
      </c>
      <c r="E23" s="8">
        <v>1620.08</v>
      </c>
      <c r="F23" s="40" t="s">
        <v>16</v>
      </c>
      <c r="G23" s="33" t="s">
        <v>15</v>
      </c>
    </row>
    <row r="24" spans="2:7" x14ac:dyDescent="0.3">
      <c r="B24" s="3" t="s">
        <v>56</v>
      </c>
      <c r="C24" s="25" t="s">
        <v>57</v>
      </c>
      <c r="D24" s="26" t="s">
        <v>13</v>
      </c>
      <c r="E24" s="8">
        <v>216.13</v>
      </c>
      <c r="F24" s="40"/>
      <c r="G24" s="33"/>
    </row>
    <row r="25" spans="2:7" x14ac:dyDescent="0.3">
      <c r="B25" s="3" t="s">
        <v>45</v>
      </c>
      <c r="C25" s="25" t="s">
        <v>48</v>
      </c>
      <c r="D25" s="26" t="s">
        <v>13</v>
      </c>
      <c r="E25" s="8">
        <v>355.38</v>
      </c>
      <c r="F25" s="40"/>
      <c r="G25" s="33"/>
    </row>
    <row r="26" spans="2:7" ht="1.5" customHeight="1" x14ac:dyDescent="0.3">
      <c r="B26" s="4"/>
      <c r="C26" s="30"/>
      <c r="D26" s="29"/>
      <c r="E26" s="10"/>
      <c r="F26" s="41"/>
      <c r="G26" s="31"/>
    </row>
    <row r="27" spans="2:7" x14ac:dyDescent="0.3">
      <c r="B27" s="3" t="s">
        <v>9</v>
      </c>
      <c r="E27" s="8">
        <f>SUM(E23:E26)</f>
        <v>2191.59</v>
      </c>
      <c r="F27" s="42"/>
    </row>
    <row r="28" spans="2:7" x14ac:dyDescent="0.3">
      <c r="F28" s="42"/>
    </row>
    <row r="29" spans="2:7" x14ac:dyDescent="0.3">
      <c r="B29" s="4" t="s">
        <v>64</v>
      </c>
      <c r="C29" s="30">
        <v>36856415212</v>
      </c>
      <c r="D29" s="29" t="s">
        <v>14</v>
      </c>
      <c r="E29" s="10">
        <v>112.81</v>
      </c>
      <c r="F29" s="34" t="s">
        <v>17</v>
      </c>
      <c r="G29" s="35" t="s">
        <v>18</v>
      </c>
    </row>
    <row r="30" spans="2:7" ht="15.95" customHeight="1" x14ac:dyDescent="0.3">
      <c r="F30" s="42"/>
    </row>
    <row r="31" spans="2:7" x14ac:dyDescent="0.3">
      <c r="F31" s="42"/>
      <c r="G31" s="39"/>
    </row>
    <row r="32" spans="2:7" x14ac:dyDescent="0.3">
      <c r="B32" s="4" t="s">
        <v>1</v>
      </c>
      <c r="C32" s="30">
        <v>77671806963</v>
      </c>
      <c r="D32" s="29" t="s">
        <v>34</v>
      </c>
      <c r="E32" s="10">
        <v>810</v>
      </c>
      <c r="F32" s="34" t="s">
        <v>19</v>
      </c>
      <c r="G32" s="35" t="s">
        <v>20</v>
      </c>
    </row>
    <row r="33" spans="2:7" x14ac:dyDescent="0.3">
      <c r="F33" s="42"/>
      <c r="G33" s="39"/>
    </row>
    <row r="34" spans="2:7" ht="15.95" customHeight="1" x14ac:dyDescent="0.3">
      <c r="B34" s="3" t="s">
        <v>84</v>
      </c>
      <c r="C34" s="43" t="s">
        <v>97</v>
      </c>
      <c r="D34" s="26" t="s">
        <v>14</v>
      </c>
      <c r="E34" s="8">
        <v>248.85</v>
      </c>
      <c r="F34" s="44">
        <v>3235</v>
      </c>
      <c r="G34" s="33" t="s">
        <v>21</v>
      </c>
    </row>
    <row r="35" spans="2:7" ht="15.95" customHeight="1" x14ac:dyDescent="0.3">
      <c r="B35" s="3" t="s">
        <v>59</v>
      </c>
      <c r="C35" s="43" t="s">
        <v>61</v>
      </c>
      <c r="D35" s="26" t="s">
        <v>60</v>
      </c>
      <c r="E35" s="8">
        <v>37.33</v>
      </c>
      <c r="F35" s="44"/>
      <c r="G35" s="33"/>
    </row>
    <row r="36" spans="2:7" ht="15.95" customHeight="1" x14ac:dyDescent="0.3">
      <c r="B36" s="2" t="s">
        <v>52</v>
      </c>
      <c r="C36" s="30" t="s">
        <v>53</v>
      </c>
      <c r="D36" s="29" t="s">
        <v>10</v>
      </c>
      <c r="E36" s="10">
        <v>29.86</v>
      </c>
      <c r="F36" s="34"/>
      <c r="G36" s="35"/>
    </row>
    <row r="37" spans="2:7" ht="15.95" customHeight="1" x14ac:dyDescent="0.3">
      <c r="B37" s="3" t="s">
        <v>9</v>
      </c>
      <c r="E37" s="8">
        <f>SUM(E34:E36)</f>
        <v>316.04000000000002</v>
      </c>
      <c r="F37" s="45"/>
    </row>
    <row r="38" spans="2:7" ht="12" customHeight="1" x14ac:dyDescent="0.3">
      <c r="F38" s="45"/>
    </row>
    <row r="39" spans="2:7" ht="17.100000000000001" customHeight="1" x14ac:dyDescent="0.3">
      <c r="B39" s="3" t="s">
        <v>105</v>
      </c>
      <c r="C39" s="25" t="s">
        <v>112</v>
      </c>
      <c r="D39" s="26" t="s">
        <v>13</v>
      </c>
      <c r="E39" s="8">
        <v>955.62</v>
      </c>
      <c r="F39" s="55">
        <v>3236</v>
      </c>
      <c r="G39" s="56" t="s">
        <v>68</v>
      </c>
    </row>
    <row r="40" spans="2:7" ht="17.100000000000001" customHeight="1" x14ac:dyDescent="0.3">
      <c r="B40" s="4" t="s">
        <v>69</v>
      </c>
      <c r="C40" s="30" t="s">
        <v>70</v>
      </c>
      <c r="D40" s="29" t="s">
        <v>14</v>
      </c>
      <c r="E40" s="10">
        <v>160</v>
      </c>
      <c r="F40" s="46"/>
      <c r="G40" s="2"/>
    </row>
    <row r="41" spans="2:7" x14ac:dyDescent="0.3">
      <c r="B41" s="3" t="s">
        <v>9</v>
      </c>
      <c r="E41" s="8">
        <f>SUM(E39:E40)</f>
        <v>1115.6199999999999</v>
      </c>
      <c r="F41" s="45"/>
    </row>
    <row r="42" spans="2:7" x14ac:dyDescent="0.3">
      <c r="F42" s="45"/>
    </row>
    <row r="43" spans="2:7" x14ac:dyDescent="0.3">
      <c r="B43" s="3" t="s">
        <v>103</v>
      </c>
      <c r="C43" s="25" t="s">
        <v>50</v>
      </c>
      <c r="D43" s="26" t="s">
        <v>50</v>
      </c>
      <c r="E43" s="11">
        <v>1700</v>
      </c>
      <c r="F43" s="48" t="s">
        <v>46</v>
      </c>
      <c r="G43" s="39" t="s">
        <v>47</v>
      </c>
    </row>
    <row r="44" spans="2:7" x14ac:dyDescent="0.3">
      <c r="B44" s="3" t="s">
        <v>77</v>
      </c>
      <c r="C44" s="38" t="s">
        <v>50</v>
      </c>
      <c r="D44" s="37" t="s">
        <v>50</v>
      </c>
      <c r="E44" s="11">
        <v>1700</v>
      </c>
    </row>
    <row r="45" spans="2:7" ht="3" customHeight="1" x14ac:dyDescent="0.3">
      <c r="B45" s="4"/>
      <c r="C45" s="30"/>
      <c r="D45" s="29"/>
      <c r="E45" s="10"/>
      <c r="F45" s="30"/>
      <c r="G45" s="31"/>
    </row>
    <row r="46" spans="2:7" ht="15.95" customHeight="1" x14ac:dyDescent="0.3">
      <c r="B46" s="3" t="s">
        <v>9</v>
      </c>
      <c r="C46" s="36"/>
      <c r="D46" s="37"/>
      <c r="E46" s="11">
        <f>SUM(E43:E45)</f>
        <v>3400</v>
      </c>
      <c r="F46" s="32"/>
      <c r="G46" s="39"/>
    </row>
    <row r="47" spans="2:7" ht="15.95" customHeight="1" x14ac:dyDescent="0.3">
      <c r="F47" s="42"/>
    </row>
    <row r="48" spans="2:7" x14ac:dyDescent="0.3">
      <c r="B48" s="3" t="s">
        <v>35</v>
      </c>
      <c r="C48" s="25">
        <v>85821130368</v>
      </c>
      <c r="D48" s="26" t="s">
        <v>13</v>
      </c>
      <c r="E48" s="8">
        <v>3.91</v>
      </c>
      <c r="F48" s="40" t="s">
        <v>36</v>
      </c>
      <c r="G48" s="27" t="s">
        <v>22</v>
      </c>
    </row>
    <row r="49" spans="2:7" x14ac:dyDescent="0.3">
      <c r="B49" s="3" t="s">
        <v>55</v>
      </c>
      <c r="C49" s="25">
        <v>46118101286</v>
      </c>
      <c r="D49" s="26" t="s">
        <v>14</v>
      </c>
      <c r="E49" s="8">
        <v>162.5</v>
      </c>
      <c r="F49" s="40"/>
    </row>
    <row r="50" spans="2:7" x14ac:dyDescent="0.3">
      <c r="B50" s="3" t="s">
        <v>42</v>
      </c>
      <c r="C50" s="25" t="s">
        <v>44</v>
      </c>
      <c r="D50" s="26" t="s">
        <v>43</v>
      </c>
      <c r="E50" s="8">
        <v>627.95000000000005</v>
      </c>
      <c r="F50" s="40"/>
    </row>
    <row r="51" spans="2:7" ht="14.25" customHeight="1" x14ac:dyDescent="0.3">
      <c r="B51" s="4" t="s">
        <v>85</v>
      </c>
      <c r="C51" s="30" t="s">
        <v>98</v>
      </c>
      <c r="D51" s="29" t="s">
        <v>14</v>
      </c>
      <c r="E51" s="10">
        <v>62.41</v>
      </c>
      <c r="F51" s="34"/>
      <c r="G51" s="31"/>
    </row>
    <row r="52" spans="2:7" x14ac:dyDescent="0.3">
      <c r="B52" s="3" t="s">
        <v>9</v>
      </c>
      <c r="E52" s="8">
        <f>SUM(E48:E51)</f>
        <v>856.77</v>
      </c>
      <c r="F52" s="42"/>
      <c r="G52" s="49"/>
    </row>
    <row r="53" spans="2:7" x14ac:dyDescent="0.3">
      <c r="F53" s="42"/>
      <c r="G53" s="39"/>
    </row>
    <row r="54" spans="2:7" x14ac:dyDescent="0.3">
      <c r="B54" s="1" t="s">
        <v>86</v>
      </c>
      <c r="C54" s="25" t="s">
        <v>99</v>
      </c>
      <c r="D54" s="26" t="s">
        <v>13</v>
      </c>
      <c r="E54" s="8">
        <v>138.52000000000001</v>
      </c>
      <c r="F54" s="40" t="s">
        <v>24</v>
      </c>
      <c r="G54" s="33" t="s">
        <v>23</v>
      </c>
    </row>
    <row r="55" spans="2:7" x14ac:dyDescent="0.3">
      <c r="B55" s="1" t="s">
        <v>87</v>
      </c>
      <c r="C55" s="25" t="s">
        <v>100</v>
      </c>
      <c r="D55" s="26" t="s">
        <v>14</v>
      </c>
      <c r="E55" s="8">
        <v>125</v>
      </c>
      <c r="F55" s="42"/>
      <c r="G55" s="39"/>
    </row>
    <row r="56" spans="2:7" ht="3" customHeight="1" x14ac:dyDescent="0.3">
      <c r="B56" s="4"/>
      <c r="C56" s="30"/>
      <c r="D56" s="29"/>
      <c r="E56" s="10"/>
      <c r="F56" s="41"/>
      <c r="G56" s="31"/>
    </row>
    <row r="57" spans="2:7" x14ac:dyDescent="0.3">
      <c r="B57" s="3" t="s">
        <v>9</v>
      </c>
      <c r="E57" s="8">
        <f>SUM(E54:E56)</f>
        <v>263.52</v>
      </c>
      <c r="F57" s="42"/>
      <c r="G57" s="50"/>
    </row>
    <row r="58" spans="2:7" x14ac:dyDescent="0.3">
      <c r="F58" s="42"/>
      <c r="G58" s="39"/>
    </row>
    <row r="59" spans="2:7" x14ac:dyDescent="0.3">
      <c r="B59" s="3" t="s">
        <v>107</v>
      </c>
      <c r="C59" s="25" t="s">
        <v>113</v>
      </c>
      <c r="D59" s="26" t="s">
        <v>13</v>
      </c>
      <c r="E59" s="8">
        <v>5560.29</v>
      </c>
      <c r="F59" s="64" t="s">
        <v>108</v>
      </c>
      <c r="G59" s="39" t="s">
        <v>106</v>
      </c>
    </row>
    <row r="60" spans="2:7" x14ac:dyDescent="0.3">
      <c r="F60" s="42"/>
      <c r="G60" s="39"/>
    </row>
    <row r="61" spans="2:7" x14ac:dyDescent="0.3">
      <c r="B61" s="3" t="s">
        <v>88</v>
      </c>
      <c r="C61" s="57" t="s">
        <v>101</v>
      </c>
      <c r="D61" s="26" t="s">
        <v>10</v>
      </c>
      <c r="E61" s="8">
        <v>166</v>
      </c>
      <c r="F61" s="32" t="s">
        <v>37</v>
      </c>
      <c r="G61" s="39" t="s">
        <v>38</v>
      </c>
    </row>
    <row r="62" spans="2:7" ht="2.25" customHeight="1" x14ac:dyDescent="0.3">
      <c r="B62" s="2"/>
      <c r="C62" s="30"/>
      <c r="D62" s="29"/>
      <c r="E62" s="23"/>
      <c r="F62" s="30"/>
      <c r="G62" s="31"/>
    </row>
    <row r="63" spans="2:7" ht="17.25" customHeight="1" x14ac:dyDescent="0.3">
      <c r="B63" s="3" t="s">
        <v>9</v>
      </c>
      <c r="C63" s="47"/>
      <c r="E63" s="8">
        <f>SUM(E61:E62)</f>
        <v>166</v>
      </c>
      <c r="F63" s="40"/>
      <c r="G63" s="39"/>
    </row>
    <row r="64" spans="2:7" ht="17.25" customHeight="1" x14ac:dyDescent="0.3">
      <c r="C64" s="47"/>
      <c r="F64" s="40"/>
      <c r="G64" s="39"/>
    </row>
    <row r="65" spans="2:7" ht="17.25" customHeight="1" x14ac:dyDescent="0.3">
      <c r="B65" s="3" t="s">
        <v>58</v>
      </c>
      <c r="C65" s="47" t="s">
        <v>62</v>
      </c>
      <c r="D65" s="26" t="s">
        <v>10</v>
      </c>
      <c r="E65" s="8">
        <v>733.13</v>
      </c>
      <c r="F65" s="44">
        <v>3295</v>
      </c>
      <c r="G65" s="39" t="s">
        <v>65</v>
      </c>
    </row>
    <row r="66" spans="2:7" ht="17.25" customHeight="1" x14ac:dyDescent="0.3">
      <c r="B66" s="4" t="s">
        <v>63</v>
      </c>
      <c r="C66" s="28"/>
      <c r="D66" s="29"/>
      <c r="E66" s="10">
        <v>79.64</v>
      </c>
      <c r="F66" s="34"/>
      <c r="G66" s="31"/>
    </row>
    <row r="67" spans="2:7" ht="17.25" customHeight="1" x14ac:dyDescent="0.3">
      <c r="B67" s="3" t="s">
        <v>9</v>
      </c>
      <c r="C67" s="47"/>
      <c r="E67" s="8">
        <v>812.77</v>
      </c>
    </row>
    <row r="68" spans="2:7" ht="17.25" customHeight="1" x14ac:dyDescent="0.3">
      <c r="B68" s="5"/>
      <c r="C68" s="47"/>
      <c r="E68" s="21"/>
    </row>
    <row r="69" spans="2:7" x14ac:dyDescent="0.3">
      <c r="B69" s="1" t="s">
        <v>109</v>
      </c>
      <c r="C69" s="26" t="s">
        <v>114</v>
      </c>
      <c r="D69" s="26" t="s">
        <v>14</v>
      </c>
      <c r="E69" s="8">
        <v>480</v>
      </c>
      <c r="F69" s="40" t="s">
        <v>54</v>
      </c>
      <c r="G69" s="27" t="s">
        <v>51</v>
      </c>
    </row>
    <row r="70" spans="2:7" ht="18.75" customHeight="1" x14ac:dyDescent="0.3">
      <c r="B70" s="19" t="s">
        <v>75</v>
      </c>
      <c r="C70" s="26" t="s">
        <v>67</v>
      </c>
      <c r="D70" s="26" t="s">
        <v>13</v>
      </c>
      <c r="E70" s="8">
        <v>31.86</v>
      </c>
      <c r="F70" s="40"/>
    </row>
    <row r="71" spans="2:7" ht="17.25" customHeight="1" x14ac:dyDescent="0.3">
      <c r="B71" s="20" t="s">
        <v>35</v>
      </c>
      <c r="C71" s="37" t="s">
        <v>66</v>
      </c>
      <c r="D71" s="37" t="s">
        <v>13</v>
      </c>
      <c r="E71" s="24">
        <v>64.7</v>
      </c>
      <c r="F71" s="51"/>
      <c r="G71" s="39"/>
    </row>
    <row r="72" spans="2:7" ht="2.25" customHeight="1" x14ac:dyDescent="0.3">
      <c r="B72" s="17"/>
      <c r="C72" s="29"/>
      <c r="D72" s="29"/>
      <c r="E72" s="23"/>
      <c r="F72" s="41"/>
      <c r="G72" s="31"/>
    </row>
    <row r="73" spans="2:7" x14ac:dyDescent="0.3">
      <c r="B73" s="3" t="s">
        <v>9</v>
      </c>
      <c r="E73" s="8">
        <f>SUM(E69:E72)</f>
        <v>576.56000000000006</v>
      </c>
      <c r="F73" s="42"/>
      <c r="G73" s="49"/>
    </row>
    <row r="75" spans="2:7" ht="18.75" customHeight="1" x14ac:dyDescent="0.3">
      <c r="B75" s="5" t="s">
        <v>2</v>
      </c>
      <c r="C75" s="36">
        <v>92963223473</v>
      </c>
      <c r="D75" s="37" t="s">
        <v>13</v>
      </c>
      <c r="E75" s="11">
        <v>499.67</v>
      </c>
      <c r="F75" s="32" t="s">
        <v>25</v>
      </c>
      <c r="G75" s="33" t="s">
        <v>49</v>
      </c>
    </row>
    <row r="76" spans="2:7" ht="2.25" customHeight="1" x14ac:dyDescent="0.3">
      <c r="B76" s="4"/>
      <c r="C76" s="30"/>
      <c r="D76" s="29"/>
      <c r="E76" s="10"/>
      <c r="F76" s="34"/>
      <c r="G76" s="35"/>
    </row>
    <row r="77" spans="2:7" x14ac:dyDescent="0.3">
      <c r="F77" s="42"/>
    </row>
    <row r="78" spans="2:7" hidden="1" x14ac:dyDescent="0.3">
      <c r="B78" s="4"/>
      <c r="C78" s="30"/>
      <c r="D78" s="29"/>
      <c r="E78" s="10"/>
      <c r="F78" s="34"/>
      <c r="G78" s="2"/>
    </row>
    <row r="79" spans="2:7" hidden="1" x14ac:dyDescent="0.3">
      <c r="F79" s="42"/>
    </row>
    <row r="80" spans="2:7" x14ac:dyDescent="0.3">
      <c r="F80" s="42"/>
    </row>
    <row r="81" spans="2:11" x14ac:dyDescent="0.3">
      <c r="B81" s="3" t="s">
        <v>71</v>
      </c>
      <c r="C81" s="25" t="s">
        <v>72</v>
      </c>
      <c r="D81" s="26" t="s">
        <v>14</v>
      </c>
      <c r="E81" s="8">
        <v>2450</v>
      </c>
      <c r="F81" s="47" t="s">
        <v>89</v>
      </c>
      <c r="G81" s="27" t="s">
        <v>90</v>
      </c>
    </row>
    <row r="82" spans="2:11" ht="1.5" customHeight="1" x14ac:dyDescent="0.3">
      <c r="B82" s="4"/>
      <c r="C82" s="30"/>
      <c r="D82" s="29"/>
      <c r="E82" s="10"/>
      <c r="F82" s="29"/>
      <c r="G82" s="31"/>
    </row>
    <row r="83" spans="2:11" x14ac:dyDescent="0.3">
      <c r="C83" s="36"/>
      <c r="D83" s="37"/>
      <c r="E83" s="11"/>
      <c r="F83" s="37"/>
      <c r="G83" s="39"/>
    </row>
    <row r="84" spans="2:11" x14ac:dyDescent="0.3">
      <c r="C84" s="36"/>
      <c r="D84" s="37"/>
      <c r="E84" s="11"/>
      <c r="F84" s="37"/>
      <c r="G84" s="39"/>
    </row>
    <row r="85" spans="2:11" x14ac:dyDescent="0.3">
      <c r="B85" s="3" t="s">
        <v>110</v>
      </c>
      <c r="C85" s="36" t="s">
        <v>115</v>
      </c>
      <c r="D85" s="37" t="s">
        <v>13</v>
      </c>
      <c r="E85" s="11">
        <v>146.84</v>
      </c>
      <c r="F85" s="37">
        <v>4241</v>
      </c>
      <c r="G85" s="39" t="s">
        <v>91</v>
      </c>
    </row>
    <row r="86" spans="2:11" x14ac:dyDescent="0.3">
      <c r="B86" s="4" t="s">
        <v>92</v>
      </c>
      <c r="C86" s="30" t="s">
        <v>102</v>
      </c>
      <c r="D86" s="29" t="s">
        <v>13</v>
      </c>
      <c r="E86" s="10">
        <v>135</v>
      </c>
      <c r="F86" s="29"/>
      <c r="G86" s="31"/>
    </row>
    <row r="87" spans="2:11" x14ac:dyDescent="0.3">
      <c r="B87" s="3" t="s">
        <v>9</v>
      </c>
      <c r="E87" s="8">
        <f>SUM(E85:E86)</f>
        <v>281.84000000000003</v>
      </c>
      <c r="F87" s="42"/>
    </row>
    <row r="88" spans="2:11" x14ac:dyDescent="0.3">
      <c r="F88" s="42"/>
    </row>
    <row r="89" spans="2:11" x14ac:dyDescent="0.3">
      <c r="B89" s="3" t="s">
        <v>3</v>
      </c>
      <c r="E89" s="8">
        <v>341636.56</v>
      </c>
      <c r="F89" s="40" t="s">
        <v>26</v>
      </c>
      <c r="G89" s="27" t="s">
        <v>27</v>
      </c>
    </row>
    <row r="90" spans="2:11" x14ac:dyDescent="0.3">
      <c r="E90" s="8">
        <v>9264</v>
      </c>
      <c r="F90" s="40" t="s">
        <v>28</v>
      </c>
      <c r="G90" s="27" t="s">
        <v>31</v>
      </c>
      <c r="I90" s="18"/>
      <c r="K90" s="18"/>
    </row>
    <row r="91" spans="2:11" x14ac:dyDescent="0.3">
      <c r="D91" s="52"/>
      <c r="E91" s="8">
        <v>55767.55</v>
      </c>
      <c r="F91" s="40" t="s">
        <v>29</v>
      </c>
      <c r="G91" s="27" t="s">
        <v>32</v>
      </c>
    </row>
    <row r="92" spans="2:11" x14ac:dyDescent="0.3">
      <c r="B92" s="5"/>
      <c r="C92" s="36"/>
      <c r="D92" s="37"/>
      <c r="E92" s="11">
        <v>598.5</v>
      </c>
      <c r="F92" s="40" t="s">
        <v>30</v>
      </c>
      <c r="G92" s="27" t="s">
        <v>33</v>
      </c>
    </row>
    <row r="93" spans="2:11" ht="2.25" customHeight="1" x14ac:dyDescent="0.3">
      <c r="B93" s="4"/>
      <c r="C93" s="30"/>
      <c r="D93" s="29"/>
      <c r="E93" s="10"/>
      <c r="F93" s="34"/>
      <c r="G93" s="31"/>
    </row>
    <row r="94" spans="2:11" x14ac:dyDescent="0.3">
      <c r="B94" s="3" t="s">
        <v>9</v>
      </c>
      <c r="E94" s="8">
        <f>SUM(E89:E93)</f>
        <v>407266.61</v>
      </c>
      <c r="F94" s="42"/>
      <c r="H94" s="6"/>
    </row>
    <row r="95" spans="2:11" x14ac:dyDescent="0.3">
      <c r="B95" s="7" t="s">
        <v>39</v>
      </c>
      <c r="C95" s="53"/>
      <c r="D95" s="54"/>
      <c r="E95" s="12">
        <f>+E94+E87+E81+E75+E73+E67+E63+E59+E57+E52+E46+E41+E37+E32+E29+E27+E21+E17+E15+E11</f>
        <v>430453.75000000006</v>
      </c>
      <c r="F95" s="42"/>
    </row>
    <row r="96" spans="2:11" x14ac:dyDescent="0.3">
      <c r="B96" s="16">
        <v>45911</v>
      </c>
      <c r="F96" s="42"/>
    </row>
    <row r="97" spans="6:6" x14ac:dyDescent="0.3">
      <c r="F97" s="42"/>
    </row>
    <row r="98" spans="6:6" x14ac:dyDescent="0.3">
      <c r="F98" s="42"/>
    </row>
    <row r="99" spans="6:6" x14ac:dyDescent="0.3">
      <c r="F99" s="42"/>
    </row>
    <row r="100" spans="6:6" x14ac:dyDescent="0.3">
      <c r="F100" s="42"/>
    </row>
    <row r="101" spans="6:6" x14ac:dyDescent="0.3">
      <c r="F101" s="42"/>
    </row>
    <row r="102" spans="6:6" x14ac:dyDescent="0.3">
      <c r="F102" s="42"/>
    </row>
    <row r="103" spans="6:6" x14ac:dyDescent="0.3">
      <c r="F103" s="42"/>
    </row>
    <row r="104" spans="6:6" x14ac:dyDescent="0.3">
      <c r="F104" s="42"/>
    </row>
    <row r="105" spans="6:6" x14ac:dyDescent="0.3">
      <c r="F105" s="42"/>
    </row>
    <row r="106" spans="6:6" x14ac:dyDescent="0.3">
      <c r="F106" s="42"/>
    </row>
    <row r="107" spans="6:6" x14ac:dyDescent="0.3">
      <c r="F107" s="42"/>
    </row>
    <row r="108" spans="6:6" x14ac:dyDescent="0.3">
      <c r="F108" s="42"/>
    </row>
    <row r="109" spans="6:6" x14ac:dyDescent="0.3">
      <c r="F109" s="42"/>
    </row>
    <row r="110" spans="6:6" x14ac:dyDescent="0.3">
      <c r="F110" s="42"/>
    </row>
    <row r="111" spans="6:6" x14ac:dyDescent="0.3">
      <c r="F111" s="42"/>
    </row>
    <row r="112" spans="6:6" x14ac:dyDescent="0.3">
      <c r="F112" s="42"/>
    </row>
    <row r="113" spans="6:6" x14ac:dyDescent="0.3">
      <c r="F113" s="42"/>
    </row>
    <row r="114" spans="6:6" x14ac:dyDescent="0.3">
      <c r="F114" s="42"/>
    </row>
    <row r="115" spans="6:6" x14ac:dyDescent="0.3">
      <c r="F115" s="42"/>
    </row>
    <row r="116" spans="6:6" x14ac:dyDescent="0.3">
      <c r="F116" s="42"/>
    </row>
    <row r="117" spans="6:6" x14ac:dyDescent="0.3">
      <c r="F117" s="42"/>
    </row>
    <row r="118" spans="6:6" x14ac:dyDescent="0.3">
      <c r="F118" s="42"/>
    </row>
    <row r="119" spans="6:6" x14ac:dyDescent="0.3">
      <c r="F119" s="42"/>
    </row>
    <row r="120" spans="6:6" x14ac:dyDescent="0.3">
      <c r="F120" s="42"/>
    </row>
    <row r="121" spans="6:6" x14ac:dyDescent="0.3">
      <c r="F121" s="42"/>
    </row>
    <row r="122" spans="6:6" x14ac:dyDescent="0.3">
      <c r="F122" s="42"/>
    </row>
    <row r="123" spans="6:6" x14ac:dyDescent="0.3">
      <c r="F123" s="42"/>
    </row>
    <row r="124" spans="6:6" x14ac:dyDescent="0.3">
      <c r="F124" s="42"/>
    </row>
    <row r="125" spans="6:6" x14ac:dyDescent="0.3">
      <c r="F125" s="42"/>
    </row>
    <row r="126" spans="6:6" x14ac:dyDescent="0.3">
      <c r="F126" s="42"/>
    </row>
    <row r="127" spans="6:6" x14ac:dyDescent="0.3">
      <c r="F127" s="42"/>
    </row>
    <row r="128" spans="6:6" x14ac:dyDescent="0.3">
      <c r="F128" s="42"/>
    </row>
    <row r="129" spans="6:6" x14ac:dyDescent="0.3">
      <c r="F129" s="42"/>
    </row>
    <row r="130" spans="6:6" x14ac:dyDescent="0.3">
      <c r="F130" s="42"/>
    </row>
    <row r="131" spans="6:6" x14ac:dyDescent="0.3">
      <c r="F131" s="42"/>
    </row>
    <row r="132" spans="6:6" x14ac:dyDescent="0.3">
      <c r="F132" s="42"/>
    </row>
    <row r="133" spans="6:6" x14ac:dyDescent="0.3">
      <c r="F133" s="42"/>
    </row>
    <row r="134" spans="6:6" x14ac:dyDescent="0.3">
      <c r="F134" s="42"/>
    </row>
    <row r="135" spans="6:6" x14ac:dyDescent="0.3">
      <c r="F135" s="42"/>
    </row>
    <row r="136" spans="6:6" x14ac:dyDescent="0.3">
      <c r="F136" s="42"/>
    </row>
    <row r="137" spans="6:6" x14ac:dyDescent="0.3">
      <c r="F137" s="42"/>
    </row>
    <row r="138" spans="6:6" x14ac:dyDescent="0.3">
      <c r="F138" s="42"/>
    </row>
    <row r="139" spans="6:6" x14ac:dyDescent="0.3">
      <c r="F139" s="42"/>
    </row>
    <row r="140" spans="6:6" x14ac:dyDescent="0.3">
      <c r="F140" s="42"/>
    </row>
    <row r="141" spans="6:6" x14ac:dyDescent="0.3">
      <c r="F141" s="42"/>
    </row>
    <row r="142" spans="6:6" x14ac:dyDescent="0.3">
      <c r="F142" s="42"/>
    </row>
    <row r="143" spans="6:6" x14ac:dyDescent="0.3">
      <c r="F143" s="42"/>
    </row>
    <row r="144" spans="6:6" x14ac:dyDescent="0.3">
      <c r="F144" s="42"/>
    </row>
    <row r="145" spans="6:6" x14ac:dyDescent="0.3">
      <c r="F145" s="42"/>
    </row>
    <row r="146" spans="6:6" x14ac:dyDescent="0.3">
      <c r="F146" s="42"/>
    </row>
    <row r="147" spans="6:6" x14ac:dyDescent="0.3">
      <c r="F147" s="42"/>
    </row>
    <row r="148" spans="6:6" x14ac:dyDescent="0.3">
      <c r="F148" s="42"/>
    </row>
    <row r="149" spans="6:6" x14ac:dyDescent="0.3">
      <c r="F149" s="42"/>
    </row>
    <row r="150" spans="6:6" x14ac:dyDescent="0.3">
      <c r="F150" s="42"/>
    </row>
    <row r="151" spans="6:6" x14ac:dyDescent="0.3">
      <c r="F151" s="42"/>
    </row>
    <row r="152" spans="6:6" x14ac:dyDescent="0.3">
      <c r="F152" s="42"/>
    </row>
    <row r="153" spans="6:6" x14ac:dyDescent="0.3">
      <c r="F153" s="42"/>
    </row>
    <row r="154" spans="6:6" x14ac:dyDescent="0.3">
      <c r="F154" s="42"/>
    </row>
    <row r="155" spans="6:6" x14ac:dyDescent="0.3">
      <c r="F155" s="42"/>
    </row>
    <row r="156" spans="6:6" x14ac:dyDescent="0.3">
      <c r="F156" s="42"/>
    </row>
    <row r="157" spans="6:6" x14ac:dyDescent="0.3">
      <c r="F157" s="42"/>
    </row>
    <row r="158" spans="6:6" x14ac:dyDescent="0.3">
      <c r="F158" s="42"/>
    </row>
    <row r="159" spans="6:6" x14ac:dyDescent="0.3">
      <c r="F159" s="42"/>
    </row>
    <row r="160" spans="6:6" x14ac:dyDescent="0.3">
      <c r="F160" s="42"/>
    </row>
    <row r="161" spans="6:6" x14ac:dyDescent="0.3">
      <c r="F161" s="42"/>
    </row>
    <row r="162" spans="6:6" x14ac:dyDescent="0.3">
      <c r="F162" s="42"/>
    </row>
    <row r="163" spans="6:6" x14ac:dyDescent="0.3">
      <c r="F163" s="42"/>
    </row>
    <row r="164" spans="6:6" x14ac:dyDescent="0.3">
      <c r="F164" s="42"/>
    </row>
    <row r="165" spans="6:6" x14ac:dyDescent="0.3">
      <c r="F165" s="42"/>
    </row>
    <row r="166" spans="6:6" x14ac:dyDescent="0.3">
      <c r="F166" s="42"/>
    </row>
    <row r="167" spans="6:6" x14ac:dyDescent="0.3">
      <c r="F167" s="42"/>
    </row>
    <row r="168" spans="6:6" x14ac:dyDescent="0.3">
      <c r="F168" s="42"/>
    </row>
    <row r="169" spans="6:6" x14ac:dyDescent="0.3">
      <c r="F169" s="42"/>
    </row>
    <row r="170" spans="6:6" x14ac:dyDescent="0.3">
      <c r="F170" s="42"/>
    </row>
    <row r="171" spans="6:6" x14ac:dyDescent="0.3">
      <c r="F171" s="42"/>
    </row>
    <row r="172" spans="6:6" x14ac:dyDescent="0.3">
      <c r="F172" s="42"/>
    </row>
    <row r="173" spans="6:6" x14ac:dyDescent="0.3">
      <c r="F173" s="42"/>
    </row>
    <row r="174" spans="6:6" x14ac:dyDescent="0.3">
      <c r="F174" s="42"/>
    </row>
    <row r="175" spans="6:6" x14ac:dyDescent="0.3">
      <c r="F175" s="42"/>
    </row>
    <row r="176" spans="6:6" x14ac:dyDescent="0.3">
      <c r="F176" s="42"/>
    </row>
    <row r="177" spans="6:6" x14ac:dyDescent="0.3">
      <c r="F177" s="42"/>
    </row>
    <row r="178" spans="6:6" x14ac:dyDescent="0.3">
      <c r="F178" s="42"/>
    </row>
    <row r="179" spans="6:6" x14ac:dyDescent="0.3">
      <c r="F179" s="42"/>
    </row>
    <row r="180" spans="6:6" x14ac:dyDescent="0.3">
      <c r="F180" s="42"/>
    </row>
    <row r="181" spans="6:6" x14ac:dyDescent="0.3">
      <c r="F181" s="42"/>
    </row>
    <row r="182" spans="6:6" x14ac:dyDescent="0.3">
      <c r="F182" s="42"/>
    </row>
    <row r="183" spans="6:6" x14ac:dyDescent="0.3">
      <c r="F183" s="42"/>
    </row>
    <row r="184" spans="6:6" x14ac:dyDescent="0.3">
      <c r="F184" s="42"/>
    </row>
    <row r="185" spans="6:6" x14ac:dyDescent="0.3">
      <c r="F185" s="42"/>
    </row>
    <row r="186" spans="6:6" x14ac:dyDescent="0.3">
      <c r="F186" s="42"/>
    </row>
    <row r="187" spans="6:6" x14ac:dyDescent="0.3">
      <c r="F187" s="42"/>
    </row>
    <row r="188" spans="6:6" x14ac:dyDescent="0.3">
      <c r="F188" s="42"/>
    </row>
    <row r="189" spans="6:6" x14ac:dyDescent="0.3">
      <c r="F189" s="42"/>
    </row>
    <row r="190" spans="6:6" x14ac:dyDescent="0.3">
      <c r="F190" s="42"/>
    </row>
    <row r="191" spans="6:6" x14ac:dyDescent="0.3">
      <c r="F191" s="42"/>
    </row>
    <row r="192" spans="6:6" x14ac:dyDescent="0.3">
      <c r="F192" s="42"/>
    </row>
    <row r="193" spans="6:6" x14ac:dyDescent="0.3">
      <c r="F193" s="42"/>
    </row>
    <row r="194" spans="6:6" x14ac:dyDescent="0.3">
      <c r="F194" s="42"/>
    </row>
    <row r="195" spans="6:6" x14ac:dyDescent="0.3">
      <c r="F195" s="42"/>
    </row>
    <row r="196" spans="6:6" x14ac:dyDescent="0.3">
      <c r="F196" s="42"/>
    </row>
    <row r="197" spans="6:6" x14ac:dyDescent="0.3">
      <c r="F197" s="42"/>
    </row>
    <row r="198" spans="6:6" x14ac:dyDescent="0.3">
      <c r="F198" s="42"/>
    </row>
    <row r="199" spans="6:6" x14ac:dyDescent="0.3">
      <c r="F199" s="42"/>
    </row>
    <row r="200" spans="6:6" x14ac:dyDescent="0.3">
      <c r="F200" s="42"/>
    </row>
    <row r="201" spans="6:6" x14ac:dyDescent="0.3">
      <c r="F201" s="42"/>
    </row>
    <row r="202" spans="6:6" x14ac:dyDescent="0.3">
      <c r="F202" s="42"/>
    </row>
    <row r="203" spans="6:6" x14ac:dyDescent="0.3">
      <c r="F203" s="42"/>
    </row>
    <row r="204" spans="6:6" x14ac:dyDescent="0.3">
      <c r="F204" s="42"/>
    </row>
    <row r="205" spans="6:6" x14ac:dyDescent="0.3">
      <c r="F205" s="42"/>
    </row>
    <row r="206" spans="6:6" x14ac:dyDescent="0.3">
      <c r="F206" s="42"/>
    </row>
    <row r="207" spans="6:6" x14ac:dyDescent="0.3">
      <c r="F207" s="42"/>
    </row>
    <row r="208" spans="6:6" x14ac:dyDescent="0.3">
      <c r="F208" s="42"/>
    </row>
    <row r="209" spans="6:6" x14ac:dyDescent="0.3">
      <c r="F209" s="42"/>
    </row>
    <row r="210" spans="6:6" x14ac:dyDescent="0.3">
      <c r="F210" s="42"/>
    </row>
    <row r="211" spans="6:6" x14ac:dyDescent="0.3">
      <c r="F211" s="42"/>
    </row>
    <row r="212" spans="6:6" x14ac:dyDescent="0.3">
      <c r="F212" s="42"/>
    </row>
    <row r="213" spans="6:6" x14ac:dyDescent="0.3">
      <c r="F213" s="42"/>
    </row>
    <row r="214" spans="6:6" x14ac:dyDescent="0.3">
      <c r="F214" s="42"/>
    </row>
    <row r="215" spans="6:6" x14ac:dyDescent="0.3">
      <c r="F215" s="42"/>
    </row>
    <row r="216" spans="6:6" x14ac:dyDescent="0.3">
      <c r="F216" s="42"/>
    </row>
    <row r="217" spans="6:6" x14ac:dyDescent="0.3">
      <c r="F217" s="42"/>
    </row>
    <row r="218" spans="6:6" x14ac:dyDescent="0.3">
      <c r="F218" s="42"/>
    </row>
    <row r="219" spans="6:6" x14ac:dyDescent="0.3">
      <c r="F219" s="42"/>
    </row>
    <row r="220" spans="6:6" x14ac:dyDescent="0.3">
      <c r="F220" s="42"/>
    </row>
    <row r="221" spans="6:6" x14ac:dyDescent="0.3">
      <c r="F221" s="42"/>
    </row>
    <row r="222" spans="6:6" x14ac:dyDescent="0.3">
      <c r="F222" s="42"/>
    </row>
    <row r="223" spans="6:6" x14ac:dyDescent="0.3">
      <c r="F223" s="42"/>
    </row>
    <row r="224" spans="6:6" x14ac:dyDescent="0.3">
      <c r="F224" s="42"/>
    </row>
    <row r="225" spans="6:6" x14ac:dyDescent="0.3">
      <c r="F225" s="42"/>
    </row>
    <row r="226" spans="6:6" x14ac:dyDescent="0.3">
      <c r="F226" s="42"/>
    </row>
    <row r="227" spans="6:6" x14ac:dyDescent="0.3">
      <c r="F227" s="42"/>
    </row>
    <row r="228" spans="6:6" x14ac:dyDescent="0.3">
      <c r="F228" s="42"/>
    </row>
    <row r="229" spans="6:6" x14ac:dyDescent="0.3">
      <c r="F229" s="42"/>
    </row>
    <row r="230" spans="6:6" x14ac:dyDescent="0.3">
      <c r="F230" s="42"/>
    </row>
    <row r="231" spans="6:6" x14ac:dyDescent="0.3">
      <c r="F231" s="42"/>
    </row>
    <row r="232" spans="6:6" x14ac:dyDescent="0.3">
      <c r="F232" s="42"/>
    </row>
    <row r="233" spans="6:6" x14ac:dyDescent="0.3">
      <c r="F233" s="42"/>
    </row>
    <row r="234" spans="6:6" x14ac:dyDescent="0.3">
      <c r="F234" s="42"/>
    </row>
    <row r="235" spans="6:6" x14ac:dyDescent="0.3">
      <c r="F235" s="42"/>
    </row>
    <row r="236" spans="6:6" x14ac:dyDescent="0.3">
      <c r="F236" s="42"/>
    </row>
    <row r="237" spans="6:6" x14ac:dyDescent="0.3">
      <c r="F237" s="42"/>
    </row>
    <row r="238" spans="6:6" x14ac:dyDescent="0.3">
      <c r="F238" s="42"/>
    </row>
    <row r="239" spans="6:6" x14ac:dyDescent="0.3">
      <c r="F239" s="42"/>
    </row>
    <row r="240" spans="6:6" x14ac:dyDescent="0.3">
      <c r="F240" s="42"/>
    </row>
    <row r="241" spans="6:6" x14ac:dyDescent="0.3">
      <c r="F241" s="42"/>
    </row>
    <row r="242" spans="6:6" x14ac:dyDescent="0.3">
      <c r="F242" s="42"/>
    </row>
    <row r="243" spans="6:6" x14ac:dyDescent="0.3">
      <c r="F243" s="42"/>
    </row>
    <row r="244" spans="6:6" x14ac:dyDescent="0.3">
      <c r="F244" s="42"/>
    </row>
    <row r="245" spans="6:6" x14ac:dyDescent="0.3">
      <c r="F245" s="42"/>
    </row>
    <row r="246" spans="6:6" x14ac:dyDescent="0.3">
      <c r="F246" s="42"/>
    </row>
    <row r="247" spans="6:6" x14ac:dyDescent="0.3">
      <c r="F247" s="42"/>
    </row>
    <row r="248" spans="6:6" x14ac:dyDescent="0.3">
      <c r="F248" s="42"/>
    </row>
    <row r="249" spans="6:6" x14ac:dyDescent="0.3">
      <c r="F249" s="42"/>
    </row>
    <row r="250" spans="6:6" x14ac:dyDescent="0.3">
      <c r="F250" s="42"/>
    </row>
    <row r="251" spans="6:6" x14ac:dyDescent="0.3">
      <c r="F251" s="42"/>
    </row>
    <row r="252" spans="6:6" x14ac:dyDescent="0.3">
      <c r="F252" s="42"/>
    </row>
    <row r="253" spans="6:6" x14ac:dyDescent="0.3">
      <c r="F253" s="42"/>
    </row>
    <row r="254" spans="6:6" x14ac:dyDescent="0.3">
      <c r="F254" s="42"/>
    </row>
    <row r="255" spans="6:6" x14ac:dyDescent="0.3">
      <c r="F255" s="42"/>
    </row>
    <row r="256" spans="6:6" x14ac:dyDescent="0.3">
      <c r="F256" s="42"/>
    </row>
    <row r="257" spans="6:6" x14ac:dyDescent="0.3">
      <c r="F257" s="42"/>
    </row>
    <row r="258" spans="6:6" x14ac:dyDescent="0.3">
      <c r="F258" s="42"/>
    </row>
  </sheetData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25-2E5F-4751-A91F-89F45CBC9EE9}">
  <sheetPr>
    <pageSetUpPr fitToPage="1"/>
  </sheetPr>
  <dimension ref="B1:K357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25" sqref="B25"/>
    </sheetView>
  </sheetViews>
  <sheetFormatPr defaultRowHeight="16.5" x14ac:dyDescent="0.3"/>
  <cols>
    <col min="1" max="1" width="3" customWidth="1"/>
    <col min="2" max="2" width="47.5703125" style="3" customWidth="1"/>
    <col min="3" max="3" width="19" style="25" customWidth="1"/>
    <col min="4" max="4" width="21.5703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152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77" t="s">
        <v>8</v>
      </c>
      <c r="G4" s="78"/>
    </row>
    <row r="5" spans="2:7" ht="12.95" customHeight="1" x14ac:dyDescent="0.3">
      <c r="E5" s="9"/>
    </row>
    <row r="6" spans="2:7" ht="12.95" customHeight="1" x14ac:dyDescent="0.3"/>
    <row r="7" spans="2:7" ht="12.95" customHeight="1" x14ac:dyDescent="0.3">
      <c r="B7" s="65" t="s">
        <v>154</v>
      </c>
      <c r="C7" s="25" t="s">
        <v>311</v>
      </c>
      <c r="D7" s="26" t="s">
        <v>155</v>
      </c>
      <c r="E7" s="8">
        <v>1810</v>
      </c>
      <c r="F7" s="32" t="s">
        <v>117</v>
      </c>
      <c r="G7" s="1" t="s">
        <v>118</v>
      </c>
    </row>
    <row r="8" spans="2:7" x14ac:dyDescent="0.3">
      <c r="B8" s="65" t="s">
        <v>153</v>
      </c>
      <c r="C8" s="25" t="s">
        <v>312</v>
      </c>
      <c r="D8" s="26" t="s">
        <v>14</v>
      </c>
      <c r="E8" s="8">
        <v>119.45</v>
      </c>
      <c r="F8" s="32"/>
      <c r="G8" s="1"/>
    </row>
    <row r="9" spans="2:7" x14ac:dyDescent="0.3">
      <c r="B9" s="65" t="s">
        <v>156</v>
      </c>
      <c r="C9" s="25" t="s">
        <v>313</v>
      </c>
      <c r="D9" s="26" t="s">
        <v>14</v>
      </c>
      <c r="E9" s="8">
        <v>100</v>
      </c>
      <c r="F9" s="32"/>
      <c r="G9" s="1"/>
    </row>
    <row r="10" spans="2:7" x14ac:dyDescent="0.3">
      <c r="B10" s="65" t="s">
        <v>157</v>
      </c>
      <c r="C10" s="25" t="s">
        <v>314</v>
      </c>
      <c r="D10" s="26" t="s">
        <v>14</v>
      </c>
      <c r="E10" s="8">
        <v>1200</v>
      </c>
      <c r="F10" s="32"/>
      <c r="G10" s="1"/>
    </row>
    <row r="11" spans="2:7" x14ac:dyDescent="0.3">
      <c r="B11" s="65" t="s">
        <v>158</v>
      </c>
      <c r="C11" s="25" t="s">
        <v>315</v>
      </c>
      <c r="D11" s="26" t="s">
        <v>159</v>
      </c>
      <c r="E11" s="8">
        <v>4108.53</v>
      </c>
      <c r="F11" s="32"/>
      <c r="G11" s="1"/>
    </row>
    <row r="12" spans="2:7" x14ac:dyDescent="0.3">
      <c r="B12" s="66" t="s">
        <v>160</v>
      </c>
      <c r="C12" s="30" t="s">
        <v>316</v>
      </c>
      <c r="D12" s="29" t="s">
        <v>161</v>
      </c>
      <c r="E12" s="10">
        <f>+[2]Sheet1!$D$125</f>
        <v>418.8</v>
      </c>
      <c r="F12" s="30"/>
      <c r="G12" s="31"/>
    </row>
    <row r="13" spans="2:7" s="73" customFormat="1" ht="18" customHeight="1" x14ac:dyDescent="0.3">
      <c r="B13" s="65" t="s">
        <v>9</v>
      </c>
      <c r="C13" s="25"/>
      <c r="D13" s="26"/>
      <c r="E13" s="8">
        <f>SUM(E7:E12)</f>
        <v>7756.78</v>
      </c>
      <c r="F13" s="25"/>
      <c r="G13" s="27"/>
    </row>
    <row r="15" spans="2:7" x14ac:dyDescent="0.3">
      <c r="B15" s="3" t="s">
        <v>168</v>
      </c>
      <c r="C15" s="26" t="s">
        <v>162</v>
      </c>
      <c r="D15" s="26" t="s">
        <v>13</v>
      </c>
      <c r="E15" s="84">
        <v>666.9</v>
      </c>
      <c r="F15" s="32" t="s">
        <v>11</v>
      </c>
      <c r="G15" s="56" t="s">
        <v>12</v>
      </c>
    </row>
    <row r="16" spans="2:7" x14ac:dyDescent="0.3">
      <c r="B16" s="3" t="s">
        <v>169</v>
      </c>
      <c r="C16" s="26" t="s">
        <v>163</v>
      </c>
      <c r="D16" s="26" t="s">
        <v>13</v>
      </c>
      <c r="E16" s="84">
        <v>1396.87</v>
      </c>
    </row>
    <row r="17" spans="2:7" x14ac:dyDescent="0.3">
      <c r="B17" s="3" t="s">
        <v>170</v>
      </c>
      <c r="C17" s="26" t="s">
        <v>164</v>
      </c>
      <c r="D17" s="26" t="s">
        <v>13</v>
      </c>
      <c r="E17" s="84">
        <v>44</v>
      </c>
    </row>
    <row r="18" spans="2:7" x14ac:dyDescent="0.3">
      <c r="B18" s="3" t="s">
        <v>171</v>
      </c>
      <c r="C18" s="26" t="s">
        <v>165</v>
      </c>
      <c r="D18" s="26" t="s">
        <v>10</v>
      </c>
      <c r="E18" s="84">
        <v>45</v>
      </c>
    </row>
    <row r="19" spans="2:7" x14ac:dyDescent="0.3">
      <c r="B19" s="3" t="s">
        <v>78</v>
      </c>
      <c r="C19" s="26" t="s">
        <v>93</v>
      </c>
      <c r="D19" s="26" t="s">
        <v>10</v>
      </c>
      <c r="E19" s="84">
        <v>4650.93</v>
      </c>
    </row>
    <row r="20" spans="2:7" x14ac:dyDescent="0.3">
      <c r="B20" s="3" t="s">
        <v>172</v>
      </c>
      <c r="C20" s="26" t="s">
        <v>166</v>
      </c>
      <c r="D20" s="26" t="s">
        <v>13</v>
      </c>
      <c r="E20" s="84">
        <v>300</v>
      </c>
    </row>
    <row r="21" spans="2:7" x14ac:dyDescent="0.3">
      <c r="B21" s="3" t="s">
        <v>173</v>
      </c>
      <c r="C21" s="26" t="s">
        <v>167</v>
      </c>
      <c r="D21" s="26" t="s">
        <v>13</v>
      </c>
      <c r="E21" s="84">
        <v>30</v>
      </c>
    </row>
    <row r="22" spans="2:7" ht="16.5" customHeight="1" x14ac:dyDescent="0.3">
      <c r="B22" s="75" t="s">
        <v>174</v>
      </c>
      <c r="C22" s="26" t="s">
        <v>102</v>
      </c>
      <c r="D22" s="26" t="s">
        <v>13</v>
      </c>
      <c r="E22" s="84">
        <v>137</v>
      </c>
      <c r="F22" s="36"/>
      <c r="G22" s="39"/>
    </row>
    <row r="23" spans="2:7" s="73" customFormat="1" ht="18" customHeight="1" x14ac:dyDescent="0.3">
      <c r="B23" s="66" t="s">
        <v>79</v>
      </c>
      <c r="C23" s="29" t="s">
        <v>94</v>
      </c>
      <c r="D23" s="29" t="s">
        <v>10</v>
      </c>
      <c r="E23" s="85">
        <v>1305.44</v>
      </c>
      <c r="F23" s="30"/>
      <c r="G23" s="31"/>
    </row>
    <row r="24" spans="2:7" x14ac:dyDescent="0.3">
      <c r="B24" s="65" t="s">
        <v>9</v>
      </c>
      <c r="C24" s="26"/>
      <c r="E24" s="84">
        <f>SUM(E15:E23)</f>
        <v>8576.1400000000012</v>
      </c>
    </row>
    <row r="25" spans="2:7" x14ac:dyDescent="0.3">
      <c r="C25" s="26"/>
      <c r="E25" s="84"/>
    </row>
    <row r="26" spans="2:7" x14ac:dyDescent="0.3">
      <c r="B26" s="4" t="s">
        <v>177</v>
      </c>
      <c r="C26" s="29" t="s">
        <v>251</v>
      </c>
      <c r="D26" s="29" t="s">
        <v>178</v>
      </c>
      <c r="E26" s="85">
        <v>273</v>
      </c>
      <c r="F26" s="28" t="s">
        <v>175</v>
      </c>
      <c r="G26" s="31" t="s">
        <v>176</v>
      </c>
    </row>
    <row r="27" spans="2:7" x14ac:dyDescent="0.3">
      <c r="C27" s="26"/>
      <c r="E27" s="84"/>
    </row>
    <row r="28" spans="2:7" x14ac:dyDescent="0.3">
      <c r="B28" s="65" t="s">
        <v>80</v>
      </c>
      <c r="C28" s="25" t="s">
        <v>95</v>
      </c>
      <c r="D28" s="26" t="s">
        <v>13</v>
      </c>
      <c r="E28" s="68">
        <v>5441.96</v>
      </c>
      <c r="F28" s="36">
        <v>3223</v>
      </c>
      <c r="G28" s="39" t="s">
        <v>41</v>
      </c>
    </row>
    <row r="29" spans="2:7" x14ac:dyDescent="0.3">
      <c r="B29" s="66" t="s">
        <v>73</v>
      </c>
      <c r="C29" s="30" t="s">
        <v>76</v>
      </c>
      <c r="D29" s="29" t="s">
        <v>13</v>
      </c>
      <c r="E29" s="70">
        <v>348.92</v>
      </c>
      <c r="F29" s="30"/>
      <c r="G29" s="31"/>
    </row>
    <row r="30" spans="2:7" s="73" customFormat="1" ht="18" customHeight="1" x14ac:dyDescent="0.3">
      <c r="B30" s="65" t="s">
        <v>9</v>
      </c>
      <c r="C30" s="25"/>
      <c r="D30" s="26"/>
      <c r="E30" s="8">
        <f>SUM(E28:E29)</f>
        <v>5790.88</v>
      </c>
      <c r="F30" s="25"/>
      <c r="G30" s="27"/>
    </row>
    <row r="32" spans="2:7" x14ac:dyDescent="0.3">
      <c r="B32" s="65" t="s">
        <v>0</v>
      </c>
      <c r="C32" s="25">
        <v>81793146560</v>
      </c>
      <c r="D32" s="26" t="s">
        <v>13</v>
      </c>
      <c r="E32" s="8">
        <v>1691.58</v>
      </c>
      <c r="F32" s="40" t="s">
        <v>16</v>
      </c>
      <c r="G32" s="33" t="s">
        <v>15</v>
      </c>
    </row>
    <row r="33" spans="2:7" x14ac:dyDescent="0.3">
      <c r="B33" s="65" t="s">
        <v>56</v>
      </c>
      <c r="C33" s="25" t="s">
        <v>57</v>
      </c>
      <c r="D33" s="26" t="s">
        <v>13</v>
      </c>
      <c r="E33" s="8">
        <v>504.95</v>
      </c>
      <c r="F33" s="40"/>
      <c r="G33" s="33"/>
    </row>
    <row r="34" spans="2:7" x14ac:dyDescent="0.3">
      <c r="B34" s="66" t="s">
        <v>45</v>
      </c>
      <c r="C34" s="30" t="s">
        <v>48</v>
      </c>
      <c r="D34" s="29" t="s">
        <v>13</v>
      </c>
      <c r="E34" s="10">
        <v>348.86</v>
      </c>
      <c r="F34" s="34"/>
      <c r="G34" s="35"/>
    </row>
    <row r="35" spans="2:7" s="73" customFormat="1" ht="18" customHeight="1" x14ac:dyDescent="0.3">
      <c r="B35" s="65" t="s">
        <v>9</v>
      </c>
      <c r="C35" s="25"/>
      <c r="D35" s="26"/>
      <c r="E35" s="8">
        <f>SUM(E32:E34)</f>
        <v>2545.39</v>
      </c>
      <c r="F35" s="25"/>
      <c r="G35" s="27"/>
    </row>
    <row r="36" spans="2:7" x14ac:dyDescent="0.3">
      <c r="F36" s="42"/>
    </row>
    <row r="37" spans="2:7" x14ac:dyDescent="0.3">
      <c r="B37" s="65" t="s">
        <v>119</v>
      </c>
      <c r="C37" s="25">
        <v>65230358232</v>
      </c>
      <c r="D37" s="26" t="s">
        <v>120</v>
      </c>
      <c r="E37" s="67">
        <v>74.66</v>
      </c>
      <c r="F37" s="32" t="s">
        <v>17</v>
      </c>
      <c r="G37" s="33" t="s">
        <v>18</v>
      </c>
    </row>
    <row r="38" spans="2:7" x14ac:dyDescent="0.3">
      <c r="B38" s="65" t="s">
        <v>64</v>
      </c>
      <c r="C38" s="25" t="s">
        <v>317</v>
      </c>
      <c r="D38" s="26" t="s">
        <v>14</v>
      </c>
      <c r="E38" s="67">
        <v>225.62</v>
      </c>
      <c r="F38" s="32"/>
      <c r="G38" s="33"/>
    </row>
    <row r="39" spans="2:7" x14ac:dyDescent="0.3">
      <c r="B39" s="65" t="s">
        <v>179</v>
      </c>
      <c r="C39" s="25" t="s">
        <v>318</v>
      </c>
      <c r="D39" s="26" t="s">
        <v>14</v>
      </c>
      <c r="E39" s="67">
        <v>763.16</v>
      </c>
      <c r="F39" s="32"/>
      <c r="G39" s="33"/>
    </row>
    <row r="40" spans="2:7" x14ac:dyDescent="0.3">
      <c r="B40" s="65" t="s">
        <v>180</v>
      </c>
      <c r="C40" s="25" t="s">
        <v>319</v>
      </c>
      <c r="D40" s="26" t="s">
        <v>181</v>
      </c>
      <c r="E40" s="67">
        <v>718.75</v>
      </c>
      <c r="F40" s="32"/>
      <c r="G40" s="33"/>
    </row>
    <row r="41" spans="2:7" x14ac:dyDescent="0.3">
      <c r="B41" s="65" t="s">
        <v>182</v>
      </c>
      <c r="C41" s="25" t="s">
        <v>97</v>
      </c>
      <c r="D41" s="26" t="s">
        <v>14</v>
      </c>
      <c r="E41" s="67">
        <v>385.3</v>
      </c>
      <c r="F41" s="32"/>
      <c r="G41" s="33"/>
    </row>
    <row r="42" spans="2:7" x14ac:dyDescent="0.3">
      <c r="B42" s="65" t="s">
        <v>183</v>
      </c>
      <c r="C42" s="25" t="s">
        <v>320</v>
      </c>
      <c r="D42" s="26" t="s">
        <v>184</v>
      </c>
      <c r="E42" s="67">
        <v>420</v>
      </c>
      <c r="F42" s="32"/>
      <c r="G42" s="33"/>
    </row>
    <row r="43" spans="2:7" x14ac:dyDescent="0.3">
      <c r="B43" s="65" t="s">
        <v>185</v>
      </c>
      <c r="C43" s="25" t="s">
        <v>321</v>
      </c>
      <c r="D43" s="26" t="s">
        <v>184</v>
      </c>
      <c r="E43" s="67">
        <v>353.3</v>
      </c>
      <c r="F43" s="42"/>
    </row>
    <row r="44" spans="2:7" x14ac:dyDescent="0.3">
      <c r="B44" s="65" t="s">
        <v>186</v>
      </c>
      <c r="C44" s="25" t="s">
        <v>322</v>
      </c>
      <c r="D44" s="26" t="s">
        <v>187</v>
      </c>
      <c r="E44" s="67">
        <v>359</v>
      </c>
      <c r="F44" s="42"/>
    </row>
    <row r="45" spans="2:7" x14ac:dyDescent="0.3">
      <c r="B45" s="66" t="s">
        <v>71</v>
      </c>
      <c r="C45" s="30" t="s">
        <v>72</v>
      </c>
      <c r="D45" s="29" t="s">
        <v>14</v>
      </c>
      <c r="E45" s="69">
        <v>331.25</v>
      </c>
      <c r="F45" s="34"/>
      <c r="G45" s="35"/>
    </row>
    <row r="46" spans="2:7" s="73" customFormat="1" ht="18" customHeight="1" x14ac:dyDescent="0.3">
      <c r="B46" s="65" t="s">
        <v>9</v>
      </c>
      <c r="C46" s="25"/>
      <c r="D46" s="26"/>
      <c r="E46" s="67">
        <f>SUM(E37:E45)</f>
        <v>3631.0400000000004</v>
      </c>
      <c r="F46" s="25"/>
      <c r="G46" s="27"/>
    </row>
    <row r="47" spans="2:7" x14ac:dyDescent="0.3">
      <c r="F47" s="42"/>
      <c r="G47" s="39"/>
    </row>
    <row r="48" spans="2:7" x14ac:dyDescent="0.3">
      <c r="B48" s="3" t="s">
        <v>188</v>
      </c>
      <c r="C48" s="25" t="s">
        <v>323</v>
      </c>
      <c r="D48" s="26" t="s">
        <v>189</v>
      </c>
      <c r="E48" s="8">
        <v>2582.5</v>
      </c>
      <c r="F48" s="32" t="s">
        <v>122</v>
      </c>
      <c r="G48" s="33" t="s">
        <v>123</v>
      </c>
    </row>
    <row r="49" spans="2:7" x14ac:dyDescent="0.3">
      <c r="B49" s="3" t="s">
        <v>132</v>
      </c>
      <c r="C49" s="25" t="s">
        <v>136</v>
      </c>
      <c r="D49" s="26" t="s">
        <v>13</v>
      </c>
      <c r="E49" s="8">
        <v>1282.53</v>
      </c>
      <c r="F49" s="42"/>
      <c r="G49" s="39"/>
    </row>
    <row r="50" spans="2:7" ht="3" customHeight="1" x14ac:dyDescent="0.3">
      <c r="B50" s="66"/>
      <c r="C50" s="30"/>
      <c r="D50" s="29"/>
      <c r="E50" s="10"/>
      <c r="F50" s="30"/>
      <c r="G50" s="31"/>
    </row>
    <row r="51" spans="2:7" x14ac:dyDescent="0.3">
      <c r="E51" s="8">
        <f>SUM(E48:E50)</f>
        <v>3865.0299999999997</v>
      </c>
      <c r="F51" s="42"/>
      <c r="G51" s="39"/>
    </row>
    <row r="52" spans="2:7" x14ac:dyDescent="0.3">
      <c r="F52" s="42"/>
      <c r="G52" s="39"/>
    </row>
    <row r="53" spans="2:7" x14ac:dyDescent="0.3">
      <c r="B53" s="65" t="s">
        <v>58</v>
      </c>
      <c r="C53" s="25">
        <v>99455464348</v>
      </c>
      <c r="D53" s="26" t="s">
        <v>10</v>
      </c>
      <c r="E53" s="8">
        <v>733.13</v>
      </c>
      <c r="F53" s="32" t="s">
        <v>19</v>
      </c>
      <c r="G53" s="33" t="s">
        <v>20</v>
      </c>
    </row>
    <row r="54" spans="2:7" x14ac:dyDescent="0.3">
      <c r="B54" s="66" t="s">
        <v>1</v>
      </c>
      <c r="C54" s="30">
        <v>77671806963</v>
      </c>
      <c r="D54" s="29" t="s">
        <v>34</v>
      </c>
      <c r="E54" s="10">
        <v>997.42</v>
      </c>
      <c r="F54" s="34"/>
      <c r="G54" s="35"/>
    </row>
    <row r="55" spans="2:7" s="73" customFormat="1" ht="18" customHeight="1" x14ac:dyDescent="0.3">
      <c r="B55" s="65" t="s">
        <v>9</v>
      </c>
      <c r="C55" s="25"/>
      <c r="D55" s="26"/>
      <c r="E55" s="67">
        <f>+E54+E53</f>
        <v>1730.55</v>
      </c>
      <c r="F55" s="25"/>
      <c r="G55" s="27"/>
    </row>
    <row r="56" spans="2:7" x14ac:dyDescent="0.3">
      <c r="F56" s="42"/>
      <c r="G56" s="39"/>
    </row>
    <row r="57" spans="2:7" ht="15.95" customHeight="1" x14ac:dyDescent="0.3">
      <c r="B57" s="65" t="s">
        <v>190</v>
      </c>
      <c r="C57" s="25" t="s">
        <v>324</v>
      </c>
      <c r="D57" s="26" t="s">
        <v>13</v>
      </c>
      <c r="E57" s="8">
        <v>8100</v>
      </c>
      <c r="F57" s="44">
        <v>3235</v>
      </c>
      <c r="G57" s="33" t="s">
        <v>21</v>
      </c>
    </row>
    <row r="58" spans="2:7" ht="15.95" customHeight="1" x14ac:dyDescent="0.3">
      <c r="B58" s="65" t="s">
        <v>124</v>
      </c>
      <c r="C58" s="71">
        <v>52945704293</v>
      </c>
      <c r="D58" s="26" t="s">
        <v>10</v>
      </c>
      <c r="E58" s="8">
        <v>29.86</v>
      </c>
      <c r="F58" s="44"/>
      <c r="G58" s="33"/>
    </row>
    <row r="59" spans="2:7" ht="15.95" customHeight="1" x14ac:dyDescent="0.3">
      <c r="B59" s="65" t="s">
        <v>191</v>
      </c>
      <c r="C59" s="43" t="s">
        <v>325</v>
      </c>
      <c r="D59" s="26" t="s">
        <v>193</v>
      </c>
      <c r="E59" s="8">
        <v>531.25</v>
      </c>
      <c r="F59" s="44"/>
      <c r="G59" s="33"/>
    </row>
    <row r="60" spans="2:7" ht="15.95" customHeight="1" x14ac:dyDescent="0.3">
      <c r="B60" s="65" t="s">
        <v>192</v>
      </c>
      <c r="C60" s="43" t="s">
        <v>326</v>
      </c>
      <c r="D60" s="26" t="s">
        <v>14</v>
      </c>
      <c r="E60" s="8">
        <v>475</v>
      </c>
      <c r="F60" s="44"/>
      <c r="G60" s="33"/>
    </row>
    <row r="61" spans="2:7" ht="15.95" customHeight="1" x14ac:dyDescent="0.3">
      <c r="B61" s="65" t="s">
        <v>125</v>
      </c>
      <c r="C61" s="72" t="s">
        <v>97</v>
      </c>
      <c r="D61" s="26" t="s">
        <v>14</v>
      </c>
      <c r="E61" s="8">
        <v>564.5</v>
      </c>
      <c r="F61" s="44"/>
      <c r="G61" s="33"/>
    </row>
    <row r="62" spans="2:7" ht="15.95" customHeight="1" x14ac:dyDescent="0.3">
      <c r="B62" s="66" t="s">
        <v>126</v>
      </c>
      <c r="C62" s="76">
        <v>11857024889</v>
      </c>
      <c r="D62" s="29" t="s">
        <v>60</v>
      </c>
      <c r="E62" s="10">
        <v>37.299999999999997</v>
      </c>
      <c r="F62" s="74"/>
      <c r="G62" s="35"/>
    </row>
    <row r="63" spans="2:7" s="73" customFormat="1" ht="18" customHeight="1" x14ac:dyDescent="0.3">
      <c r="B63" s="65" t="s">
        <v>9</v>
      </c>
      <c r="C63" s="25"/>
      <c r="D63" s="26"/>
      <c r="E63" s="67">
        <f>SUM(E57:E62)</f>
        <v>9737.91</v>
      </c>
      <c r="F63" s="25"/>
      <c r="G63" s="27"/>
    </row>
    <row r="64" spans="2:7" ht="12" customHeight="1" x14ac:dyDescent="0.3">
      <c r="F64" s="45"/>
    </row>
    <row r="65" spans="2:7" ht="16.5" customHeight="1" x14ac:dyDescent="0.3">
      <c r="B65" s="3" t="s">
        <v>134</v>
      </c>
      <c r="C65" s="25" t="s">
        <v>112</v>
      </c>
      <c r="D65" s="26" t="s">
        <v>13</v>
      </c>
      <c r="E65" s="8">
        <v>783.08</v>
      </c>
      <c r="F65" s="55">
        <v>3236</v>
      </c>
      <c r="G65" s="56" t="s">
        <v>68</v>
      </c>
    </row>
    <row r="66" spans="2:7" ht="15.75" customHeight="1" x14ac:dyDescent="0.3">
      <c r="B66" s="3" t="s">
        <v>133</v>
      </c>
      <c r="C66" s="25" t="s">
        <v>137</v>
      </c>
      <c r="D66" s="26" t="s">
        <v>13</v>
      </c>
      <c r="E66" s="8">
        <v>160</v>
      </c>
      <c r="F66" s="45"/>
    </row>
    <row r="67" spans="2:7" ht="17.100000000000001" customHeight="1" x14ac:dyDescent="0.3">
      <c r="B67" s="66" t="s">
        <v>69</v>
      </c>
      <c r="C67" s="30" t="s">
        <v>70</v>
      </c>
      <c r="D67" s="29" t="s">
        <v>14</v>
      </c>
      <c r="E67" s="10">
        <v>1540</v>
      </c>
      <c r="F67" s="30"/>
      <c r="G67" s="31"/>
    </row>
    <row r="68" spans="2:7" x14ac:dyDescent="0.3">
      <c r="E68" s="8">
        <f>SUM(E65:E67)</f>
        <v>2483.08</v>
      </c>
      <c r="F68" s="45"/>
    </row>
    <row r="69" spans="2:7" x14ac:dyDescent="0.3">
      <c r="F69" s="45"/>
    </row>
    <row r="70" spans="2:7" x14ac:dyDescent="0.3">
      <c r="B70" s="86" t="s">
        <v>206</v>
      </c>
      <c r="C70" s="26" t="s">
        <v>194</v>
      </c>
      <c r="D70" s="26" t="s">
        <v>202</v>
      </c>
      <c r="E70" s="84">
        <v>400</v>
      </c>
      <c r="F70" s="48" t="s">
        <v>46</v>
      </c>
      <c r="G70" s="39" t="s">
        <v>47</v>
      </c>
    </row>
    <row r="71" spans="2:7" x14ac:dyDescent="0.3">
      <c r="B71" s="86" t="s">
        <v>171</v>
      </c>
      <c r="C71" s="26" t="s">
        <v>165</v>
      </c>
      <c r="D71" s="26" t="s">
        <v>203</v>
      </c>
      <c r="E71" s="84">
        <v>200</v>
      </c>
      <c r="F71" s="48"/>
      <c r="G71" s="39"/>
    </row>
    <row r="72" spans="2:7" x14ac:dyDescent="0.3">
      <c r="B72" s="86" t="s">
        <v>207</v>
      </c>
      <c r="C72" s="26" t="s">
        <v>195</v>
      </c>
      <c r="D72" s="26" t="s">
        <v>204</v>
      </c>
      <c r="E72" s="84">
        <v>500</v>
      </c>
      <c r="F72" s="48"/>
      <c r="G72" s="39"/>
    </row>
    <row r="73" spans="2:7" x14ac:dyDescent="0.3">
      <c r="B73" s="86" t="s">
        <v>208</v>
      </c>
      <c r="C73" s="26" t="s">
        <v>196</v>
      </c>
      <c r="D73" s="26" t="s">
        <v>13</v>
      </c>
      <c r="E73" s="84">
        <v>300</v>
      </c>
      <c r="F73" s="45"/>
    </row>
    <row r="74" spans="2:7" x14ac:dyDescent="0.3">
      <c r="B74" s="86" t="s">
        <v>209</v>
      </c>
      <c r="C74" s="26" t="s">
        <v>197</v>
      </c>
      <c r="D74" s="37" t="s">
        <v>121</v>
      </c>
      <c r="E74" s="84">
        <v>500</v>
      </c>
      <c r="F74" s="36"/>
      <c r="G74" s="39"/>
    </row>
    <row r="75" spans="2:7" x14ac:dyDescent="0.3">
      <c r="B75" s="86" t="s">
        <v>210</v>
      </c>
      <c r="C75" s="26" t="s">
        <v>198</v>
      </c>
      <c r="D75" s="37" t="s">
        <v>205</v>
      </c>
      <c r="E75" s="84">
        <v>700</v>
      </c>
      <c r="F75" s="36"/>
      <c r="G75" s="39"/>
    </row>
    <row r="76" spans="2:7" x14ac:dyDescent="0.3">
      <c r="B76" s="86" t="s">
        <v>211</v>
      </c>
      <c r="C76" s="26" t="s">
        <v>138</v>
      </c>
      <c r="D76" s="37" t="s">
        <v>13</v>
      </c>
      <c r="E76" s="84">
        <v>74.349999999999994</v>
      </c>
      <c r="F76" s="36"/>
      <c r="G76" s="39"/>
    </row>
    <row r="77" spans="2:7" x14ac:dyDescent="0.3">
      <c r="B77" s="86" t="s">
        <v>128</v>
      </c>
      <c r="C77" s="26" t="s">
        <v>199</v>
      </c>
      <c r="D77" s="37" t="s">
        <v>14</v>
      </c>
      <c r="E77" s="84">
        <v>1175.6400000000001</v>
      </c>
      <c r="F77" s="36"/>
      <c r="G77" s="39"/>
    </row>
    <row r="78" spans="2:7" x14ac:dyDescent="0.3">
      <c r="B78" s="86" t="s">
        <v>135</v>
      </c>
      <c r="C78" s="26" t="s">
        <v>139</v>
      </c>
      <c r="D78" s="37" t="s">
        <v>10</v>
      </c>
      <c r="E78" s="84">
        <v>100</v>
      </c>
      <c r="F78" s="36"/>
      <c r="G78" s="39"/>
    </row>
    <row r="79" spans="2:7" x14ac:dyDescent="0.3">
      <c r="B79" s="86" t="s">
        <v>212</v>
      </c>
      <c r="C79" s="26" t="s">
        <v>200</v>
      </c>
      <c r="D79" s="37" t="s">
        <v>205</v>
      </c>
      <c r="E79" s="84">
        <v>400</v>
      </c>
      <c r="F79" s="36"/>
      <c r="G79" s="39"/>
    </row>
    <row r="80" spans="2:7" x14ac:dyDescent="0.3">
      <c r="B80" s="86" t="s">
        <v>213</v>
      </c>
      <c r="C80" s="26" t="s">
        <v>201</v>
      </c>
      <c r="D80" s="37" t="s">
        <v>14</v>
      </c>
      <c r="E80" s="84">
        <v>200</v>
      </c>
      <c r="F80" s="36"/>
      <c r="G80" s="39"/>
    </row>
    <row r="81" spans="2:7" x14ac:dyDescent="0.3">
      <c r="B81" s="75" t="s">
        <v>214</v>
      </c>
      <c r="C81" s="36" t="s">
        <v>50</v>
      </c>
      <c r="D81" s="37" t="s">
        <v>50</v>
      </c>
      <c r="E81" s="11">
        <v>300</v>
      </c>
      <c r="F81" s="36"/>
      <c r="G81" s="39"/>
    </row>
    <row r="82" spans="2:7" x14ac:dyDescent="0.3">
      <c r="B82" s="75" t="s">
        <v>215</v>
      </c>
      <c r="C82" s="36" t="s">
        <v>50</v>
      </c>
      <c r="D82" s="37" t="s">
        <v>50</v>
      </c>
      <c r="E82" s="11">
        <v>1207.44</v>
      </c>
      <c r="F82" s="36"/>
      <c r="G82" s="39"/>
    </row>
    <row r="83" spans="2:7" x14ac:dyDescent="0.3">
      <c r="B83" s="75" t="s">
        <v>151</v>
      </c>
      <c r="C83" s="36" t="s">
        <v>50</v>
      </c>
      <c r="D83" s="37" t="s">
        <v>50</v>
      </c>
      <c r="E83" s="11">
        <v>410.48</v>
      </c>
      <c r="F83" s="36"/>
      <c r="G83" s="39"/>
    </row>
    <row r="84" spans="2:7" x14ac:dyDescent="0.3">
      <c r="B84" s="75" t="s">
        <v>216</v>
      </c>
      <c r="C84" s="36" t="s">
        <v>50</v>
      </c>
      <c r="D84" s="37" t="s">
        <v>50</v>
      </c>
      <c r="E84" s="11">
        <v>67.03</v>
      </c>
      <c r="F84" s="36"/>
      <c r="G84" s="39"/>
    </row>
    <row r="85" spans="2:7" x14ac:dyDescent="0.3">
      <c r="B85" s="75" t="s">
        <v>217</v>
      </c>
      <c r="C85" s="36" t="s">
        <v>50</v>
      </c>
      <c r="D85" s="37" t="s">
        <v>50</v>
      </c>
      <c r="E85" s="11">
        <v>400</v>
      </c>
      <c r="F85" s="36"/>
      <c r="G85" s="39"/>
    </row>
    <row r="86" spans="2:7" x14ac:dyDescent="0.3">
      <c r="B86" s="75" t="s">
        <v>218</v>
      </c>
      <c r="C86" s="36" t="s">
        <v>50</v>
      </c>
      <c r="D86" s="37" t="s">
        <v>50</v>
      </c>
      <c r="E86" s="11">
        <v>130.91</v>
      </c>
      <c r="F86" s="36"/>
      <c r="G86" s="39"/>
    </row>
    <row r="87" spans="2:7" x14ac:dyDescent="0.3">
      <c r="B87" s="75" t="s">
        <v>219</v>
      </c>
      <c r="C87" s="36" t="s">
        <v>50</v>
      </c>
      <c r="D87" s="37" t="s">
        <v>50</v>
      </c>
      <c r="E87" s="11">
        <v>2000</v>
      </c>
      <c r="F87" s="36"/>
      <c r="G87" s="39"/>
    </row>
    <row r="88" spans="2:7" x14ac:dyDescent="0.3">
      <c r="B88" s="75" t="s">
        <v>220</v>
      </c>
      <c r="C88" s="36" t="s">
        <v>50</v>
      </c>
      <c r="D88" s="37" t="s">
        <v>50</v>
      </c>
      <c r="E88" s="11">
        <v>134.06</v>
      </c>
      <c r="F88" s="36"/>
      <c r="G88" s="39"/>
    </row>
    <row r="89" spans="2:7" x14ac:dyDescent="0.3">
      <c r="B89" s="75" t="s">
        <v>221</v>
      </c>
      <c r="C89" s="36" t="s">
        <v>50</v>
      </c>
      <c r="D89" s="37" t="s">
        <v>50</v>
      </c>
      <c r="E89" s="11">
        <v>134.06</v>
      </c>
      <c r="F89" s="36"/>
      <c r="G89" s="39"/>
    </row>
    <row r="90" spans="2:7" x14ac:dyDescent="0.3">
      <c r="B90" s="75" t="s">
        <v>222</v>
      </c>
      <c r="C90" s="36" t="s">
        <v>50</v>
      </c>
      <c r="D90" s="37" t="s">
        <v>50</v>
      </c>
      <c r="E90" s="11">
        <v>150</v>
      </c>
      <c r="F90" s="36"/>
      <c r="G90" s="39"/>
    </row>
    <row r="91" spans="2:7" x14ac:dyDescent="0.3">
      <c r="B91" s="75" t="s">
        <v>223</v>
      </c>
      <c r="C91" s="36" t="s">
        <v>50</v>
      </c>
      <c r="D91" s="37" t="s">
        <v>50</v>
      </c>
      <c r="E91" s="11">
        <v>130.91</v>
      </c>
      <c r="F91" s="36"/>
      <c r="G91" s="39"/>
    </row>
    <row r="92" spans="2:7" x14ac:dyDescent="0.3">
      <c r="B92" s="75" t="s">
        <v>224</v>
      </c>
      <c r="C92" s="36" t="s">
        <v>50</v>
      </c>
      <c r="D92" s="37" t="s">
        <v>50</v>
      </c>
      <c r="E92" s="11">
        <v>132.99</v>
      </c>
      <c r="F92" s="36"/>
      <c r="G92" s="39"/>
    </row>
    <row r="93" spans="2:7" x14ac:dyDescent="0.3">
      <c r="B93" s="75" t="s">
        <v>225</v>
      </c>
      <c r="C93" s="36" t="s">
        <v>50</v>
      </c>
      <c r="D93" s="37" t="s">
        <v>50</v>
      </c>
      <c r="E93" s="11">
        <v>65.45</v>
      </c>
      <c r="F93" s="36"/>
      <c r="G93" s="39"/>
    </row>
    <row r="94" spans="2:7" x14ac:dyDescent="0.3">
      <c r="B94" s="75" t="s">
        <v>226</v>
      </c>
      <c r="C94" s="36" t="s">
        <v>50</v>
      </c>
      <c r="D94" s="37" t="s">
        <v>50</v>
      </c>
      <c r="E94" s="11">
        <v>130.91</v>
      </c>
      <c r="F94" s="36"/>
      <c r="G94" s="39"/>
    </row>
    <row r="95" spans="2:7" x14ac:dyDescent="0.3">
      <c r="B95" s="75" t="s">
        <v>227</v>
      </c>
      <c r="C95" s="36" t="s">
        <v>50</v>
      </c>
      <c r="D95" s="37" t="s">
        <v>50</v>
      </c>
      <c r="E95" s="11">
        <v>65.45</v>
      </c>
      <c r="F95" s="36"/>
      <c r="G95" s="39"/>
    </row>
    <row r="96" spans="2:7" x14ac:dyDescent="0.3">
      <c r="B96" s="75" t="s">
        <v>228</v>
      </c>
      <c r="C96" s="36" t="s">
        <v>50</v>
      </c>
      <c r="D96" s="37" t="s">
        <v>50</v>
      </c>
      <c r="E96" s="11">
        <v>693.81</v>
      </c>
      <c r="F96" s="36"/>
      <c r="G96" s="39"/>
    </row>
    <row r="97" spans="2:7" x14ac:dyDescent="0.3">
      <c r="B97" s="75" t="s">
        <v>229</v>
      </c>
      <c r="C97" s="36" t="s">
        <v>50</v>
      </c>
      <c r="D97" s="37" t="s">
        <v>50</v>
      </c>
      <c r="E97" s="11">
        <v>134.06</v>
      </c>
      <c r="F97" s="36"/>
      <c r="G97" s="39"/>
    </row>
    <row r="98" spans="2:7" x14ac:dyDescent="0.3">
      <c r="B98" s="75" t="s">
        <v>230</v>
      </c>
      <c r="C98" s="36" t="s">
        <v>50</v>
      </c>
      <c r="D98" s="37" t="s">
        <v>50</v>
      </c>
      <c r="E98" s="11">
        <v>130.91</v>
      </c>
      <c r="F98" s="36"/>
      <c r="G98" s="39"/>
    </row>
    <row r="99" spans="2:7" x14ac:dyDescent="0.3">
      <c r="B99" s="75" t="s">
        <v>231</v>
      </c>
      <c r="C99" s="36" t="s">
        <v>50</v>
      </c>
      <c r="D99" s="37" t="s">
        <v>50</v>
      </c>
      <c r="E99" s="11">
        <v>65.45</v>
      </c>
      <c r="F99" s="36"/>
      <c r="G99" s="39"/>
    </row>
    <row r="100" spans="2:7" x14ac:dyDescent="0.3">
      <c r="B100" s="75" t="s">
        <v>232</v>
      </c>
      <c r="C100" s="36" t="s">
        <v>50</v>
      </c>
      <c r="D100" s="37" t="s">
        <v>50</v>
      </c>
      <c r="E100" s="11">
        <v>8815.32</v>
      </c>
      <c r="F100" s="36"/>
      <c r="G100" s="39"/>
    </row>
    <row r="101" spans="2:7" x14ac:dyDescent="0.3">
      <c r="B101" s="75" t="s">
        <v>233</v>
      </c>
      <c r="C101" s="36" t="s">
        <v>50</v>
      </c>
      <c r="D101" s="37" t="s">
        <v>50</v>
      </c>
      <c r="E101" s="11">
        <v>130.91</v>
      </c>
      <c r="F101" s="36"/>
      <c r="G101" s="39"/>
    </row>
    <row r="102" spans="2:7" x14ac:dyDescent="0.3">
      <c r="B102" s="75" t="s">
        <v>151</v>
      </c>
      <c r="C102" s="36" t="s">
        <v>50</v>
      </c>
      <c r="D102" s="37" t="s">
        <v>50</v>
      </c>
      <c r="E102" s="11">
        <f>238.27+410.48</f>
        <v>648.75</v>
      </c>
      <c r="F102" s="36"/>
      <c r="G102" s="39"/>
    </row>
    <row r="103" spans="2:7" x14ac:dyDescent="0.3">
      <c r="B103" s="75" t="s">
        <v>234</v>
      </c>
      <c r="C103" s="36" t="s">
        <v>50</v>
      </c>
      <c r="D103" s="37" t="s">
        <v>50</v>
      </c>
      <c r="E103" s="11">
        <v>134.06</v>
      </c>
      <c r="F103" s="36"/>
      <c r="G103" s="39"/>
    </row>
    <row r="104" spans="2:7" x14ac:dyDescent="0.3">
      <c r="B104" s="75" t="s">
        <v>235</v>
      </c>
      <c r="C104" s="36" t="s">
        <v>50</v>
      </c>
      <c r="D104" s="37" t="s">
        <v>50</v>
      </c>
      <c r="E104" s="11">
        <v>67.03</v>
      </c>
      <c r="F104" s="36"/>
      <c r="G104" s="39"/>
    </row>
    <row r="105" spans="2:7" x14ac:dyDescent="0.3">
      <c r="B105" s="75" t="s">
        <v>236</v>
      </c>
      <c r="C105" s="36" t="s">
        <v>50</v>
      </c>
      <c r="D105" s="37" t="s">
        <v>50</v>
      </c>
      <c r="E105" s="11">
        <v>65.45</v>
      </c>
      <c r="F105" s="36"/>
      <c r="G105" s="39"/>
    </row>
    <row r="106" spans="2:7" x14ac:dyDescent="0.3">
      <c r="B106" s="75" t="s">
        <v>237</v>
      </c>
      <c r="C106" s="36" t="s">
        <v>50</v>
      </c>
      <c r="D106" s="37" t="s">
        <v>50</v>
      </c>
      <c r="E106" s="11">
        <v>300</v>
      </c>
      <c r="F106" s="36"/>
      <c r="G106" s="39"/>
    </row>
    <row r="107" spans="2:7" x14ac:dyDescent="0.3">
      <c r="B107" s="75" t="s">
        <v>238</v>
      </c>
      <c r="C107" s="36" t="s">
        <v>50</v>
      </c>
      <c r="D107" s="37" t="s">
        <v>50</v>
      </c>
      <c r="E107" s="11">
        <v>200</v>
      </c>
      <c r="F107" s="36"/>
      <c r="G107" s="39"/>
    </row>
    <row r="108" spans="2:7" x14ac:dyDescent="0.3">
      <c r="B108" s="75" t="s">
        <v>239</v>
      </c>
      <c r="C108" s="36" t="s">
        <v>50</v>
      </c>
      <c r="D108" s="37" t="s">
        <v>50</v>
      </c>
      <c r="E108" s="11">
        <v>125.97</v>
      </c>
      <c r="F108" s="36"/>
      <c r="G108" s="39"/>
    </row>
    <row r="109" spans="2:7" x14ac:dyDescent="0.3">
      <c r="B109" s="75" t="s">
        <v>240</v>
      </c>
      <c r="C109" s="36" t="s">
        <v>50</v>
      </c>
      <c r="D109" s="37" t="s">
        <v>50</v>
      </c>
      <c r="E109" s="11">
        <v>2000</v>
      </c>
      <c r="F109" s="36"/>
      <c r="G109" s="39"/>
    </row>
    <row r="110" spans="2:7" x14ac:dyDescent="0.3">
      <c r="B110" s="75" t="s">
        <v>241</v>
      </c>
      <c r="C110" s="36" t="s">
        <v>50</v>
      </c>
      <c r="D110" s="37" t="s">
        <v>50</v>
      </c>
      <c r="E110" s="11">
        <v>300</v>
      </c>
      <c r="F110" s="36"/>
      <c r="G110" s="39"/>
    </row>
    <row r="111" spans="2:7" x14ac:dyDescent="0.3">
      <c r="B111" s="75" t="s">
        <v>242</v>
      </c>
      <c r="C111" s="36" t="s">
        <v>50</v>
      </c>
      <c r="D111" s="37" t="s">
        <v>50</v>
      </c>
      <c r="E111" s="11">
        <v>1994.89</v>
      </c>
      <c r="F111" s="36"/>
      <c r="G111" s="39"/>
    </row>
    <row r="112" spans="2:7" x14ac:dyDescent="0.3">
      <c r="B112" s="75" t="s">
        <v>243</v>
      </c>
      <c r="C112" s="36" t="s">
        <v>50</v>
      </c>
      <c r="D112" s="37" t="s">
        <v>50</v>
      </c>
      <c r="E112" s="11">
        <v>130.91</v>
      </c>
      <c r="F112" s="36"/>
      <c r="G112" s="39"/>
    </row>
    <row r="113" spans="2:7" x14ac:dyDescent="0.3">
      <c r="B113" s="75" t="s">
        <v>244</v>
      </c>
      <c r="C113" s="36" t="s">
        <v>50</v>
      </c>
      <c r="D113" s="37" t="s">
        <v>50</v>
      </c>
      <c r="E113" s="11">
        <v>65.45</v>
      </c>
      <c r="F113" s="36"/>
      <c r="G113" s="39"/>
    </row>
    <row r="114" spans="2:7" x14ac:dyDescent="0.3">
      <c r="B114" s="75" t="s">
        <v>245</v>
      </c>
      <c r="C114" s="36" t="s">
        <v>50</v>
      </c>
      <c r="D114" s="37" t="s">
        <v>50</v>
      </c>
      <c r="E114" s="11">
        <v>132.99</v>
      </c>
      <c r="F114" s="36"/>
      <c r="G114" s="39"/>
    </row>
    <row r="115" spans="2:7" x14ac:dyDescent="0.3">
      <c r="B115" s="75" t="s">
        <v>246</v>
      </c>
      <c r="C115" s="36" t="s">
        <v>50</v>
      </c>
      <c r="D115" s="37" t="s">
        <v>50</v>
      </c>
      <c r="E115" s="11">
        <v>130.91</v>
      </c>
      <c r="F115" s="36"/>
      <c r="G115" s="39"/>
    </row>
    <row r="116" spans="2:7" x14ac:dyDescent="0.3">
      <c r="B116" s="87" t="s">
        <v>247</v>
      </c>
      <c r="C116" s="30" t="s">
        <v>50</v>
      </c>
      <c r="D116" s="29" t="s">
        <v>50</v>
      </c>
      <c r="E116" s="10">
        <v>930</v>
      </c>
      <c r="F116" s="30"/>
      <c r="G116" s="31"/>
    </row>
    <row r="117" spans="2:7" x14ac:dyDescent="0.3">
      <c r="B117" s="75" t="s">
        <v>9</v>
      </c>
      <c r="C117" s="36"/>
      <c r="D117" s="37"/>
      <c r="E117" s="11">
        <f>SUM(E81:E116)</f>
        <v>22656.560000000005</v>
      </c>
      <c r="F117" s="36"/>
      <c r="G117" s="39"/>
    </row>
    <row r="118" spans="2:7" ht="15.95" customHeight="1" x14ac:dyDescent="0.3">
      <c r="B118" s="65"/>
      <c r="F118" s="42"/>
    </row>
    <row r="119" spans="2:7" x14ac:dyDescent="0.3">
      <c r="B119" s="65" t="s">
        <v>35</v>
      </c>
      <c r="C119" s="25">
        <v>85821130368</v>
      </c>
      <c r="D119" s="26" t="s">
        <v>13</v>
      </c>
      <c r="E119" s="8">
        <v>5.99</v>
      </c>
      <c r="F119" s="40" t="s">
        <v>36</v>
      </c>
      <c r="G119" s="27" t="s">
        <v>22</v>
      </c>
    </row>
    <row r="120" spans="2:7" x14ac:dyDescent="0.3">
      <c r="B120" s="65" t="s">
        <v>127</v>
      </c>
      <c r="C120" s="71">
        <v>60186252821</v>
      </c>
      <c r="D120" s="26" t="s">
        <v>14</v>
      </c>
      <c r="E120" s="8">
        <v>672.5</v>
      </c>
      <c r="F120" s="40"/>
    </row>
    <row r="121" spans="2:7" x14ac:dyDescent="0.3">
      <c r="B121" s="65" t="s">
        <v>55</v>
      </c>
      <c r="C121" s="71" t="s">
        <v>327</v>
      </c>
      <c r="D121" s="26" t="s">
        <v>14</v>
      </c>
      <c r="E121" s="8">
        <v>325</v>
      </c>
      <c r="F121" s="40"/>
    </row>
    <row r="122" spans="2:7" x14ac:dyDescent="0.3">
      <c r="B122" s="65" t="s">
        <v>42</v>
      </c>
      <c r="C122" s="25" t="s">
        <v>44</v>
      </c>
      <c r="D122" s="26" t="s">
        <v>43</v>
      </c>
      <c r="E122" s="8">
        <v>893.4</v>
      </c>
      <c r="F122" s="40"/>
    </row>
    <row r="123" spans="2:7" ht="16.5" customHeight="1" x14ac:dyDescent="0.3">
      <c r="B123" s="66" t="s">
        <v>85</v>
      </c>
      <c r="C123" s="30" t="s">
        <v>98</v>
      </c>
      <c r="D123" s="29" t="s">
        <v>14</v>
      </c>
      <c r="E123" s="10">
        <v>124.82</v>
      </c>
      <c r="F123" s="34"/>
      <c r="G123" s="31"/>
    </row>
    <row r="124" spans="2:7" s="73" customFormat="1" ht="18" customHeight="1" x14ac:dyDescent="0.3">
      <c r="B124" s="65" t="s">
        <v>9</v>
      </c>
      <c r="C124" s="25"/>
      <c r="D124" s="26"/>
      <c r="E124" s="67">
        <f>SUM(E119:E123)</f>
        <v>2021.7099999999998</v>
      </c>
      <c r="F124" s="25"/>
      <c r="G124" s="27"/>
    </row>
    <row r="125" spans="2:7" x14ac:dyDescent="0.3">
      <c r="F125" s="42"/>
      <c r="G125" s="39"/>
    </row>
    <row r="126" spans="2:7" x14ac:dyDescent="0.3">
      <c r="B126" s="83" t="s">
        <v>256</v>
      </c>
      <c r="C126" s="81" t="s">
        <v>249</v>
      </c>
      <c r="D126" s="26" t="s">
        <v>184</v>
      </c>
      <c r="E126" s="80">
        <v>350</v>
      </c>
      <c r="F126" s="40" t="s">
        <v>24</v>
      </c>
      <c r="G126" s="33" t="s">
        <v>23</v>
      </c>
    </row>
    <row r="127" spans="2:7" x14ac:dyDescent="0.3">
      <c r="B127" s="83" t="s">
        <v>257</v>
      </c>
      <c r="C127" s="81" t="s">
        <v>145</v>
      </c>
      <c r="D127" s="26" t="s">
        <v>140</v>
      </c>
      <c r="E127" s="80">
        <v>1415</v>
      </c>
      <c r="F127" s="40"/>
      <c r="G127" s="33"/>
    </row>
    <row r="128" spans="2:7" x14ac:dyDescent="0.3">
      <c r="B128" s="83" t="s">
        <v>258</v>
      </c>
      <c r="C128" s="81" t="s">
        <v>66</v>
      </c>
      <c r="D128" s="26" t="s">
        <v>13</v>
      </c>
      <c r="E128" s="80">
        <v>59.73</v>
      </c>
      <c r="F128" s="40"/>
      <c r="G128" s="33"/>
    </row>
    <row r="129" spans="2:7" x14ac:dyDescent="0.3">
      <c r="B129" s="83" t="s">
        <v>259</v>
      </c>
      <c r="C129" s="81" t="s">
        <v>146</v>
      </c>
      <c r="D129" s="26" t="s">
        <v>10</v>
      </c>
      <c r="E129" s="80">
        <v>200</v>
      </c>
      <c r="F129" s="40"/>
      <c r="G129" s="33"/>
    </row>
    <row r="130" spans="2:7" x14ac:dyDescent="0.3">
      <c r="B130" s="83" t="s">
        <v>260</v>
      </c>
      <c r="C130" s="81" t="s">
        <v>250</v>
      </c>
      <c r="D130" s="26" t="s">
        <v>121</v>
      </c>
      <c r="E130" s="80">
        <v>499</v>
      </c>
      <c r="F130" s="40"/>
      <c r="G130" s="33"/>
    </row>
    <row r="131" spans="2:7" x14ac:dyDescent="0.3">
      <c r="B131" s="83" t="s">
        <v>248</v>
      </c>
      <c r="C131" s="81" t="s">
        <v>251</v>
      </c>
      <c r="D131" s="26" t="s">
        <v>178</v>
      </c>
      <c r="E131" s="80">
        <v>1100</v>
      </c>
      <c r="F131" s="40"/>
      <c r="G131" s="33"/>
    </row>
    <row r="132" spans="2:7" x14ac:dyDescent="0.3">
      <c r="B132" s="83" t="s">
        <v>261</v>
      </c>
      <c r="C132" s="81" t="s">
        <v>252</v>
      </c>
      <c r="D132" s="26" t="s">
        <v>14</v>
      </c>
      <c r="E132" s="80">
        <v>262.5</v>
      </c>
      <c r="F132" s="40"/>
      <c r="G132" s="33"/>
    </row>
    <row r="133" spans="2:7" x14ac:dyDescent="0.3">
      <c r="B133" s="83" t="s">
        <v>141</v>
      </c>
      <c r="C133" s="81" t="s">
        <v>147</v>
      </c>
      <c r="D133" s="26" t="s">
        <v>121</v>
      </c>
      <c r="E133" s="80">
        <v>281.25</v>
      </c>
      <c r="F133" s="40"/>
      <c r="G133" s="33"/>
    </row>
    <row r="134" spans="2:7" x14ac:dyDescent="0.3">
      <c r="B134" s="83" t="s">
        <v>262</v>
      </c>
      <c r="C134" s="81" t="s">
        <v>148</v>
      </c>
      <c r="D134" s="26" t="s">
        <v>121</v>
      </c>
      <c r="E134" s="80">
        <v>766.13</v>
      </c>
      <c r="F134" s="40"/>
      <c r="G134" s="33"/>
    </row>
    <row r="135" spans="2:7" x14ac:dyDescent="0.3">
      <c r="B135" s="83" t="s">
        <v>263</v>
      </c>
      <c r="C135" s="81" t="s">
        <v>253</v>
      </c>
      <c r="D135" s="26" t="s">
        <v>14</v>
      </c>
      <c r="E135" s="80">
        <v>537.5</v>
      </c>
      <c r="F135" s="40"/>
      <c r="G135" s="33"/>
    </row>
    <row r="136" spans="2:7" x14ac:dyDescent="0.3">
      <c r="B136" s="83" t="s">
        <v>264</v>
      </c>
      <c r="C136" s="81" t="s">
        <v>254</v>
      </c>
      <c r="D136" s="26" t="s">
        <v>14</v>
      </c>
      <c r="E136" s="80">
        <v>1750</v>
      </c>
      <c r="F136" s="40"/>
      <c r="G136" s="33"/>
    </row>
    <row r="137" spans="2:7" x14ac:dyDescent="0.3">
      <c r="B137" s="83" t="s">
        <v>265</v>
      </c>
      <c r="C137" s="81" t="s">
        <v>255</v>
      </c>
      <c r="D137" s="26" t="s">
        <v>14</v>
      </c>
      <c r="E137" s="80">
        <v>48</v>
      </c>
      <c r="F137" s="40"/>
      <c r="G137" s="33"/>
    </row>
    <row r="138" spans="2:7" x14ac:dyDescent="0.3">
      <c r="B138" s="83" t="s">
        <v>266</v>
      </c>
      <c r="C138" s="81" t="s">
        <v>99</v>
      </c>
      <c r="D138" s="26" t="s">
        <v>13</v>
      </c>
      <c r="E138" s="80">
        <v>80.459999999999994</v>
      </c>
      <c r="F138" s="40"/>
      <c r="G138" s="33"/>
    </row>
    <row r="139" spans="2:7" x14ac:dyDescent="0.3">
      <c r="B139" s="83" t="s">
        <v>267</v>
      </c>
      <c r="C139" s="81" t="s">
        <v>100</v>
      </c>
      <c r="D139" s="26" t="s">
        <v>14</v>
      </c>
      <c r="E139" s="80">
        <v>125</v>
      </c>
      <c r="F139" s="40"/>
      <c r="G139" s="33"/>
    </row>
    <row r="140" spans="2:7" x14ac:dyDescent="0.3">
      <c r="B140" s="83" t="s">
        <v>268</v>
      </c>
      <c r="C140" s="81" t="s">
        <v>149</v>
      </c>
      <c r="D140" s="26" t="s">
        <v>14</v>
      </c>
      <c r="E140" s="80">
        <v>756.25</v>
      </c>
      <c r="F140" s="40"/>
      <c r="G140" s="33"/>
    </row>
    <row r="141" spans="2:7" ht="6" customHeight="1" x14ac:dyDescent="0.3">
      <c r="B141" s="66"/>
      <c r="C141" s="30"/>
      <c r="D141" s="29"/>
      <c r="E141" s="10"/>
      <c r="F141" s="41"/>
      <c r="G141" s="31"/>
    </row>
    <row r="142" spans="2:7" x14ac:dyDescent="0.3">
      <c r="B142" s="65" t="s">
        <v>9</v>
      </c>
      <c r="E142" s="8">
        <f>SUM(E126:E141)</f>
        <v>8230.82</v>
      </c>
      <c r="F142" s="42"/>
      <c r="G142" s="50"/>
    </row>
    <row r="143" spans="2:7" x14ac:dyDescent="0.3">
      <c r="F143" s="42"/>
      <c r="G143" s="39"/>
    </row>
    <row r="144" spans="2:7" x14ac:dyDescent="0.3">
      <c r="B144" s="75" t="s">
        <v>128</v>
      </c>
      <c r="C144" s="36">
        <v>87500773013</v>
      </c>
      <c r="D144" s="37" t="s">
        <v>14</v>
      </c>
      <c r="E144" s="8">
        <v>3454.04</v>
      </c>
      <c r="F144" s="40" t="s">
        <v>130</v>
      </c>
      <c r="G144" s="33" t="s">
        <v>131</v>
      </c>
    </row>
    <row r="145" spans="2:7" x14ac:dyDescent="0.3">
      <c r="B145" s="75" t="s">
        <v>269</v>
      </c>
      <c r="C145" s="36" t="s">
        <v>328</v>
      </c>
      <c r="D145" s="37" t="s">
        <v>10</v>
      </c>
      <c r="E145" s="8">
        <v>650</v>
      </c>
      <c r="F145" s="40"/>
      <c r="G145" s="33"/>
    </row>
    <row r="146" spans="2:7" x14ac:dyDescent="0.3">
      <c r="B146" s="75" t="s">
        <v>275</v>
      </c>
      <c r="C146" s="81" t="s">
        <v>270</v>
      </c>
      <c r="D146" s="37" t="s">
        <v>13</v>
      </c>
      <c r="E146" s="8">
        <v>66.03</v>
      </c>
      <c r="F146" s="40"/>
      <c r="G146" s="33"/>
    </row>
    <row r="147" spans="2:7" x14ac:dyDescent="0.3">
      <c r="B147" s="65" t="s">
        <v>276</v>
      </c>
      <c r="C147" s="81" t="s">
        <v>271</v>
      </c>
      <c r="D147" s="26" t="s">
        <v>121</v>
      </c>
      <c r="E147" s="8">
        <v>49.5</v>
      </c>
      <c r="F147" s="40"/>
      <c r="G147" s="33"/>
    </row>
    <row r="148" spans="2:7" x14ac:dyDescent="0.3">
      <c r="B148" s="65" t="s">
        <v>277</v>
      </c>
      <c r="C148" s="81" t="s">
        <v>150</v>
      </c>
      <c r="D148" s="26" t="s">
        <v>10</v>
      </c>
      <c r="E148" s="8">
        <v>343.88</v>
      </c>
      <c r="F148" s="40"/>
      <c r="G148" s="33"/>
    </row>
    <row r="149" spans="2:7" x14ac:dyDescent="0.3">
      <c r="B149" s="65" t="s">
        <v>278</v>
      </c>
      <c r="C149" s="81" t="s">
        <v>272</v>
      </c>
      <c r="D149" s="26" t="s">
        <v>34</v>
      </c>
      <c r="E149" s="8">
        <v>174</v>
      </c>
      <c r="F149" s="40"/>
      <c r="G149" s="33"/>
    </row>
    <row r="150" spans="2:7" x14ac:dyDescent="0.3">
      <c r="B150" s="65" t="s">
        <v>279</v>
      </c>
      <c r="C150" s="81" t="s">
        <v>273</v>
      </c>
      <c r="D150" s="26" t="s">
        <v>282</v>
      </c>
      <c r="E150" s="8">
        <v>320.5</v>
      </c>
      <c r="F150" s="40"/>
      <c r="G150" s="33"/>
    </row>
    <row r="151" spans="2:7" x14ac:dyDescent="0.3">
      <c r="B151" s="65" t="s">
        <v>280</v>
      </c>
      <c r="C151" s="81" t="s">
        <v>274</v>
      </c>
      <c r="D151" s="26" t="s">
        <v>121</v>
      </c>
      <c r="E151" s="8">
        <v>2499.9899999999998</v>
      </c>
      <c r="F151" s="40"/>
      <c r="G151" s="33"/>
    </row>
    <row r="152" spans="2:7" x14ac:dyDescent="0.3">
      <c r="B152" s="65" t="s">
        <v>281</v>
      </c>
      <c r="D152" s="26" t="s">
        <v>34</v>
      </c>
      <c r="E152" s="8">
        <v>3454.04</v>
      </c>
      <c r="F152" s="40"/>
      <c r="G152" s="33"/>
    </row>
    <row r="153" spans="2:7" x14ac:dyDescent="0.3">
      <c r="B153" s="66"/>
      <c r="C153" s="30"/>
      <c r="D153" s="29"/>
      <c r="E153" s="10">
        <v>199.56</v>
      </c>
      <c r="F153" s="41"/>
      <c r="G153" s="31"/>
    </row>
    <row r="154" spans="2:7" x14ac:dyDescent="0.3">
      <c r="B154" s="65" t="s">
        <v>9</v>
      </c>
      <c r="E154" s="8">
        <f>SUM(E144:E153)</f>
        <v>11211.539999999999</v>
      </c>
      <c r="F154" s="42"/>
      <c r="G154" s="50"/>
    </row>
    <row r="155" spans="2:7" x14ac:dyDescent="0.3">
      <c r="F155" s="42"/>
      <c r="G155" s="39"/>
    </row>
    <row r="156" spans="2:7" x14ac:dyDescent="0.3">
      <c r="B156" s="3" t="s">
        <v>88</v>
      </c>
      <c r="C156" s="25" t="s">
        <v>101</v>
      </c>
      <c r="D156" s="26" t="s">
        <v>10</v>
      </c>
      <c r="E156" s="8">
        <v>332</v>
      </c>
      <c r="F156" s="40" t="s">
        <v>37</v>
      </c>
      <c r="G156" s="39" t="s">
        <v>38</v>
      </c>
    </row>
    <row r="157" spans="2:7" x14ac:dyDescent="0.3">
      <c r="B157" s="4" t="s">
        <v>283</v>
      </c>
      <c r="C157" s="30" t="s">
        <v>329</v>
      </c>
      <c r="D157" s="29" t="s">
        <v>284</v>
      </c>
      <c r="E157" s="10">
        <v>750</v>
      </c>
      <c r="F157" s="41"/>
      <c r="G157" s="31"/>
    </row>
    <row r="158" spans="2:7" x14ac:dyDescent="0.3">
      <c r="B158" s="3" t="s">
        <v>9</v>
      </c>
      <c r="E158" s="8">
        <f>SUM(E156:E157)</f>
        <v>1082</v>
      </c>
      <c r="F158" s="42"/>
      <c r="G158" s="39"/>
    </row>
    <row r="159" spans="2:7" x14ac:dyDescent="0.3">
      <c r="F159" s="42"/>
      <c r="G159" s="39"/>
    </row>
    <row r="160" spans="2:7" x14ac:dyDescent="0.3">
      <c r="B160" s="65" t="s">
        <v>142</v>
      </c>
      <c r="C160" s="26" t="s">
        <v>66</v>
      </c>
      <c r="D160" s="26" t="s">
        <v>13</v>
      </c>
      <c r="E160" s="8">
        <v>64.7</v>
      </c>
      <c r="F160" s="40" t="s">
        <v>54</v>
      </c>
      <c r="G160" s="27" t="s">
        <v>51</v>
      </c>
    </row>
    <row r="161" spans="2:7" x14ac:dyDescent="0.3">
      <c r="B161" t="s">
        <v>291</v>
      </c>
      <c r="C161" s="81" t="s">
        <v>292</v>
      </c>
      <c r="D161" s="26" t="s">
        <v>13</v>
      </c>
      <c r="E161" s="8">
        <v>1293.3900000000001</v>
      </c>
      <c r="F161" s="40"/>
    </row>
    <row r="162" spans="2:7" x14ac:dyDescent="0.3">
      <c r="B162" t="s">
        <v>285</v>
      </c>
      <c r="C162" s="81" t="s">
        <v>293</v>
      </c>
      <c r="D162" s="26" t="s">
        <v>178</v>
      </c>
      <c r="E162" s="8">
        <v>400</v>
      </c>
      <c r="F162" s="40"/>
    </row>
    <row r="163" spans="2:7" x14ac:dyDescent="0.3">
      <c r="B163" t="s">
        <v>300</v>
      </c>
      <c r="C163" s="81" t="s">
        <v>249</v>
      </c>
      <c r="D163" s="26" t="s">
        <v>184</v>
      </c>
      <c r="E163" s="8">
        <v>350</v>
      </c>
      <c r="F163" s="40"/>
    </row>
    <row r="164" spans="2:7" x14ac:dyDescent="0.3">
      <c r="B164" t="s">
        <v>286</v>
      </c>
      <c r="C164" s="81" t="s">
        <v>294</v>
      </c>
      <c r="D164" s="26" t="s">
        <v>34</v>
      </c>
      <c r="E164" s="8">
        <v>110</v>
      </c>
      <c r="F164" s="40"/>
    </row>
    <row r="165" spans="2:7" x14ac:dyDescent="0.3">
      <c r="B165" t="s">
        <v>287</v>
      </c>
      <c r="C165" s="81" t="s">
        <v>144</v>
      </c>
      <c r="D165" s="26" t="s">
        <v>13</v>
      </c>
      <c r="E165" s="8">
        <v>624.29999999999995</v>
      </c>
      <c r="F165" s="40"/>
    </row>
    <row r="166" spans="2:7" x14ac:dyDescent="0.3">
      <c r="B166" t="s">
        <v>288</v>
      </c>
      <c r="C166" s="81" t="s">
        <v>67</v>
      </c>
      <c r="D166" s="26" t="s">
        <v>13</v>
      </c>
      <c r="E166" s="8">
        <v>63.72</v>
      </c>
      <c r="F166" s="40"/>
    </row>
    <row r="167" spans="2:7" x14ac:dyDescent="0.3">
      <c r="B167" t="s">
        <v>331</v>
      </c>
      <c r="C167" s="81" t="s">
        <v>295</v>
      </c>
      <c r="D167" s="26" t="s">
        <v>14</v>
      </c>
      <c r="E167" s="8">
        <v>1400</v>
      </c>
      <c r="F167" s="40"/>
    </row>
    <row r="168" spans="2:7" x14ac:dyDescent="0.3">
      <c r="B168" t="s">
        <v>301</v>
      </c>
      <c r="C168" s="81" t="s">
        <v>150</v>
      </c>
      <c r="D168" s="26" t="s">
        <v>10</v>
      </c>
      <c r="E168" s="8">
        <v>309</v>
      </c>
      <c r="F168" s="40"/>
    </row>
    <row r="169" spans="2:7" x14ac:dyDescent="0.3">
      <c r="B169" t="s">
        <v>289</v>
      </c>
      <c r="C169" s="81" t="s">
        <v>296</v>
      </c>
      <c r="D169" s="26" t="s">
        <v>10</v>
      </c>
      <c r="E169" s="8">
        <v>312.5</v>
      </c>
      <c r="F169" s="40"/>
    </row>
    <row r="170" spans="2:7" x14ac:dyDescent="0.3">
      <c r="B170" t="s">
        <v>290</v>
      </c>
      <c r="C170" s="81" t="s">
        <v>297</v>
      </c>
      <c r="D170" s="26" t="s">
        <v>14</v>
      </c>
      <c r="E170" s="8">
        <v>27</v>
      </c>
      <c r="F170" s="40"/>
    </row>
    <row r="171" spans="2:7" x14ac:dyDescent="0.3">
      <c r="B171" t="s">
        <v>302</v>
      </c>
      <c r="C171" s="81" t="s">
        <v>299</v>
      </c>
      <c r="D171" s="26" t="s">
        <v>14</v>
      </c>
      <c r="E171" s="8">
        <v>575</v>
      </c>
      <c r="F171" s="40"/>
    </row>
    <row r="172" spans="2:7" x14ac:dyDescent="0.3">
      <c r="B172" t="s">
        <v>303</v>
      </c>
      <c r="C172" s="81" t="s">
        <v>100</v>
      </c>
      <c r="D172" s="26" t="s">
        <v>14</v>
      </c>
      <c r="E172" s="8">
        <v>125</v>
      </c>
      <c r="F172" s="40"/>
    </row>
    <row r="173" spans="2:7" x14ac:dyDescent="0.3">
      <c r="B173" t="s">
        <v>304</v>
      </c>
      <c r="C173" s="81" t="s">
        <v>72</v>
      </c>
      <c r="D173" s="26" t="s">
        <v>14</v>
      </c>
      <c r="E173" s="8">
        <v>303</v>
      </c>
      <c r="F173" s="40"/>
    </row>
    <row r="174" spans="2:7" x14ac:dyDescent="0.3">
      <c r="B174" s="79" t="s">
        <v>305</v>
      </c>
      <c r="C174" s="82" t="s">
        <v>298</v>
      </c>
      <c r="D174" s="29" t="s">
        <v>129</v>
      </c>
      <c r="E174" s="10">
        <v>201.82</v>
      </c>
      <c r="F174" s="34"/>
      <c r="G174" s="31"/>
    </row>
    <row r="175" spans="2:7" x14ac:dyDescent="0.3">
      <c r="B175" t="s">
        <v>9</v>
      </c>
      <c r="C175" s="81" t="s">
        <v>72</v>
      </c>
      <c r="E175" s="8">
        <f>SUM(E160:E174)</f>
        <v>6159.43</v>
      </c>
      <c r="F175" s="42"/>
      <c r="G175" s="50"/>
    </row>
    <row r="177" spans="2:11" ht="18.75" customHeight="1" x14ac:dyDescent="0.3">
      <c r="B177" s="66" t="s">
        <v>2</v>
      </c>
      <c r="C177" s="30">
        <v>92963223473</v>
      </c>
      <c r="D177" s="29" t="s">
        <v>13</v>
      </c>
      <c r="E177" s="10">
        <v>300.32</v>
      </c>
      <c r="F177" s="34" t="s">
        <v>25</v>
      </c>
      <c r="G177" s="35" t="s">
        <v>49</v>
      </c>
    </row>
    <row r="178" spans="2:11" x14ac:dyDescent="0.3">
      <c r="F178" s="42"/>
    </row>
    <row r="179" spans="2:11" x14ac:dyDescent="0.3">
      <c r="B179" s="79" t="s">
        <v>306</v>
      </c>
      <c r="C179" s="82" t="s">
        <v>307</v>
      </c>
      <c r="D179" s="29" t="s">
        <v>121</v>
      </c>
      <c r="E179" s="10">
        <v>500</v>
      </c>
      <c r="F179" s="34" t="s">
        <v>309</v>
      </c>
      <c r="G179" t="s">
        <v>308</v>
      </c>
    </row>
    <row r="180" spans="2:11" x14ac:dyDescent="0.3">
      <c r="F180" s="42"/>
    </row>
    <row r="181" spans="2:11" x14ac:dyDescent="0.3">
      <c r="F181" s="42"/>
    </row>
    <row r="182" spans="2:11" x14ac:dyDescent="0.3">
      <c r="B182" s="4" t="s">
        <v>143</v>
      </c>
      <c r="C182" s="30" t="s">
        <v>72</v>
      </c>
      <c r="D182" s="29" t="s">
        <v>14</v>
      </c>
      <c r="E182" s="10">
        <v>2726.89</v>
      </c>
      <c r="F182" s="29">
        <v>4221</v>
      </c>
      <c r="G182" s="31" t="s">
        <v>90</v>
      </c>
    </row>
    <row r="183" spans="2:11" x14ac:dyDescent="0.3">
      <c r="B183" s="88"/>
      <c r="C183" s="89"/>
      <c r="D183" s="90"/>
      <c r="E183" s="91"/>
      <c r="F183" s="90"/>
      <c r="G183" s="92"/>
    </row>
    <row r="184" spans="2:11" x14ac:dyDescent="0.3">
      <c r="B184" s="5" t="s">
        <v>310</v>
      </c>
      <c r="C184" s="36" t="s">
        <v>330</v>
      </c>
      <c r="D184" s="37" t="s">
        <v>13</v>
      </c>
      <c r="E184" s="11">
        <v>611.91999999999996</v>
      </c>
      <c r="F184" s="37"/>
      <c r="G184" s="39"/>
    </row>
    <row r="185" spans="2:11" x14ac:dyDescent="0.3">
      <c r="B185" s="4" t="s">
        <v>92</v>
      </c>
      <c r="C185" s="30" t="s">
        <v>102</v>
      </c>
      <c r="D185" s="29" t="s">
        <v>13</v>
      </c>
      <c r="E185" s="10">
        <v>107</v>
      </c>
      <c r="F185" s="29">
        <v>4241</v>
      </c>
      <c r="G185" s="31" t="s">
        <v>91</v>
      </c>
    </row>
    <row r="186" spans="2:11" x14ac:dyDescent="0.3">
      <c r="E186" s="8">
        <f>SUM(E184:E185)</f>
        <v>718.92</v>
      </c>
      <c r="F186" s="42"/>
    </row>
    <row r="187" spans="2:11" x14ac:dyDescent="0.3">
      <c r="F187" s="42"/>
    </row>
    <row r="188" spans="2:11" x14ac:dyDescent="0.3">
      <c r="B188" s="3" t="s">
        <v>3</v>
      </c>
      <c r="E188" s="8">
        <v>329364</v>
      </c>
      <c r="F188" s="40" t="s">
        <v>26</v>
      </c>
      <c r="G188" s="27" t="s">
        <v>27</v>
      </c>
    </row>
    <row r="189" spans="2:11" x14ac:dyDescent="0.3">
      <c r="E189" s="8">
        <v>51400</v>
      </c>
      <c r="F189" s="40" t="s">
        <v>28</v>
      </c>
      <c r="G189" s="27" t="s">
        <v>31</v>
      </c>
      <c r="I189" s="18"/>
      <c r="K189" s="18"/>
    </row>
    <row r="190" spans="2:11" x14ac:dyDescent="0.3">
      <c r="D190" s="52"/>
      <c r="E190" s="8">
        <f>+E188*0.165</f>
        <v>54345.060000000005</v>
      </c>
      <c r="F190" s="40" t="s">
        <v>29</v>
      </c>
      <c r="G190" s="27" t="s">
        <v>32</v>
      </c>
    </row>
    <row r="191" spans="2:11" x14ac:dyDescent="0.3">
      <c r="B191" s="5"/>
      <c r="C191" s="36"/>
      <c r="D191" s="37"/>
      <c r="E191" s="11">
        <f>18668.17</f>
        <v>18668.169999999998</v>
      </c>
      <c r="F191" s="40" t="s">
        <v>30</v>
      </c>
      <c r="G191" s="27" t="s">
        <v>33</v>
      </c>
    </row>
    <row r="192" spans="2:11" ht="2.25" customHeight="1" x14ac:dyDescent="0.3">
      <c r="B192" s="4"/>
      <c r="C192" s="30"/>
      <c r="D192" s="29"/>
      <c r="E192" s="10"/>
      <c r="F192" s="34"/>
      <c r="G192" s="31"/>
    </row>
    <row r="193" spans="2:11" x14ac:dyDescent="0.3">
      <c r="B193" s="3" t="s">
        <v>9</v>
      </c>
      <c r="E193" s="8">
        <f>SUM(E188:E192)</f>
        <v>453777.23</v>
      </c>
      <c r="F193" s="42"/>
      <c r="H193" s="6"/>
    </row>
    <row r="194" spans="2:11" x14ac:dyDescent="0.3">
      <c r="B194" s="7" t="s">
        <v>39</v>
      </c>
      <c r="C194" s="53"/>
      <c r="D194" s="54"/>
      <c r="E194" s="12">
        <f>+E193+E186+E182+E179+E177+E175+E158+E154+E142+E124+E117+E68+E63+E55+E51+E46+E35+E30+E26+E24+E13</f>
        <v>555775.22000000009</v>
      </c>
      <c r="F194" s="42"/>
    </row>
    <row r="195" spans="2:11" x14ac:dyDescent="0.3">
      <c r="B195" s="16">
        <v>46042</v>
      </c>
      <c r="F195" s="42"/>
    </row>
    <row r="196" spans="2:11" s="27" customFormat="1" x14ac:dyDescent="0.3">
      <c r="B196" s="3"/>
      <c r="C196" s="25"/>
      <c r="D196" s="26"/>
      <c r="E196" s="8"/>
      <c r="F196" s="42"/>
      <c r="H196"/>
      <c r="I196"/>
      <c r="J196"/>
      <c r="K196"/>
    </row>
    <row r="197" spans="2:11" s="27" customFormat="1" x14ac:dyDescent="0.3">
      <c r="B197" s="3"/>
      <c r="C197" s="25"/>
      <c r="D197" s="26"/>
      <c r="E197" s="8"/>
      <c r="F197" s="42"/>
      <c r="H197"/>
      <c r="I197"/>
      <c r="J197"/>
      <c r="K197"/>
    </row>
    <row r="198" spans="2:11" s="27" customFormat="1" x14ac:dyDescent="0.3">
      <c r="B198" s="3"/>
      <c r="C198" s="25"/>
      <c r="D198" s="26"/>
      <c r="E198" s="8"/>
      <c r="F198" s="42"/>
      <c r="H198"/>
      <c r="I198"/>
      <c r="J198"/>
      <c r="K198"/>
    </row>
    <row r="199" spans="2:11" s="27" customFormat="1" x14ac:dyDescent="0.3">
      <c r="B199" s="3"/>
      <c r="C199" s="25"/>
      <c r="D199" s="26"/>
      <c r="E199" s="8"/>
      <c r="F199" s="42"/>
      <c r="H199"/>
      <c r="I199"/>
      <c r="J199"/>
      <c r="K199"/>
    </row>
    <row r="200" spans="2:11" s="27" customFormat="1" x14ac:dyDescent="0.3">
      <c r="B200" s="3"/>
      <c r="C200" s="25"/>
      <c r="D200" s="26"/>
      <c r="E200" s="8"/>
      <c r="F200" s="42"/>
      <c r="H200"/>
      <c r="I200"/>
      <c r="J200"/>
      <c r="K200"/>
    </row>
    <row r="201" spans="2:11" s="27" customFormat="1" x14ac:dyDescent="0.3">
      <c r="B201" s="3"/>
      <c r="C201" s="25"/>
      <c r="D201" s="26"/>
      <c r="E201" s="8"/>
      <c r="F201" s="42"/>
      <c r="H201"/>
      <c r="I201"/>
      <c r="J201"/>
      <c r="K201"/>
    </row>
    <row r="202" spans="2:11" s="27" customFormat="1" x14ac:dyDescent="0.3">
      <c r="B202" s="3"/>
      <c r="C202" s="25"/>
      <c r="D202" s="26"/>
      <c r="E202" s="8"/>
      <c r="F202" s="42"/>
      <c r="H202"/>
      <c r="I202"/>
      <c r="J202"/>
      <c r="K202"/>
    </row>
    <row r="203" spans="2:11" s="27" customFormat="1" x14ac:dyDescent="0.3">
      <c r="B203" s="3"/>
      <c r="C203" s="25"/>
      <c r="D203" s="26"/>
      <c r="E203" s="8"/>
      <c r="F203" s="42"/>
      <c r="H203"/>
      <c r="I203"/>
      <c r="J203"/>
      <c r="K203"/>
    </row>
    <row r="204" spans="2:11" s="27" customFormat="1" x14ac:dyDescent="0.3">
      <c r="B204" s="3"/>
      <c r="C204" s="25"/>
      <c r="D204" s="26"/>
      <c r="E204" s="8"/>
      <c r="F204" s="42"/>
      <c r="H204"/>
      <c r="I204"/>
      <c r="J204"/>
      <c r="K204"/>
    </row>
    <row r="205" spans="2:11" s="27" customFormat="1" x14ac:dyDescent="0.3">
      <c r="B205" s="3"/>
      <c r="C205" s="25"/>
      <c r="D205" s="26"/>
      <c r="E205" s="8"/>
      <c r="F205" s="42"/>
      <c r="H205"/>
      <c r="I205"/>
      <c r="J205"/>
      <c r="K205"/>
    </row>
    <row r="206" spans="2:11" s="27" customFormat="1" x14ac:dyDescent="0.3">
      <c r="B206" s="3"/>
      <c r="C206" s="25"/>
      <c r="D206" s="26"/>
      <c r="E206" s="8"/>
      <c r="F206" s="42"/>
      <c r="H206"/>
      <c r="I206"/>
      <c r="J206"/>
      <c r="K206"/>
    </row>
    <row r="207" spans="2:11" s="27" customFormat="1" x14ac:dyDescent="0.3">
      <c r="B207" s="3"/>
      <c r="C207" s="25"/>
      <c r="D207" s="26"/>
      <c r="E207" s="8"/>
      <c r="F207" s="42"/>
      <c r="H207"/>
      <c r="I207"/>
      <c r="J207"/>
      <c r="K207"/>
    </row>
    <row r="208" spans="2:11" s="27" customFormat="1" x14ac:dyDescent="0.3">
      <c r="B208" s="3"/>
      <c r="C208" s="25"/>
      <c r="D208" s="26"/>
      <c r="E208" s="8"/>
      <c r="F208" s="42"/>
      <c r="H208"/>
      <c r="I208"/>
      <c r="J208"/>
      <c r="K208"/>
    </row>
    <row r="209" spans="2:11" s="27" customFormat="1" x14ac:dyDescent="0.3">
      <c r="B209" s="3"/>
      <c r="C209" s="25"/>
      <c r="D209" s="26"/>
      <c r="E209" s="8"/>
      <c r="F209" s="42"/>
      <c r="H209"/>
      <c r="I209"/>
      <c r="J209"/>
      <c r="K209"/>
    </row>
    <row r="210" spans="2:11" s="27" customFormat="1" x14ac:dyDescent="0.3">
      <c r="B210" s="3"/>
      <c r="C210" s="25"/>
      <c r="D210" s="26"/>
      <c r="E210" s="8"/>
      <c r="F210" s="42"/>
      <c r="H210"/>
      <c r="I210"/>
      <c r="J210"/>
      <c r="K210"/>
    </row>
    <row r="211" spans="2:11" s="27" customFormat="1" x14ac:dyDescent="0.3">
      <c r="B211" s="3"/>
      <c r="C211" s="25"/>
      <c r="D211" s="26"/>
      <c r="E211" s="8"/>
      <c r="F211" s="42"/>
      <c r="H211"/>
      <c r="I211"/>
      <c r="J211"/>
      <c r="K211"/>
    </row>
    <row r="212" spans="2:11" s="27" customFormat="1" x14ac:dyDescent="0.3">
      <c r="B212" s="3"/>
      <c r="C212" s="25"/>
      <c r="D212" s="26"/>
      <c r="E212" s="8"/>
      <c r="F212" s="42"/>
      <c r="H212"/>
      <c r="I212"/>
      <c r="J212"/>
      <c r="K212"/>
    </row>
    <row r="213" spans="2:11" s="27" customFormat="1" x14ac:dyDescent="0.3">
      <c r="B213" s="3"/>
      <c r="C213" s="25"/>
      <c r="D213" s="26"/>
      <c r="E213" s="8"/>
      <c r="F213" s="42"/>
      <c r="H213"/>
      <c r="I213"/>
      <c r="J213"/>
      <c r="K213"/>
    </row>
    <row r="214" spans="2:11" s="27" customFormat="1" x14ac:dyDescent="0.3">
      <c r="B214" s="3"/>
      <c r="C214" s="25"/>
      <c r="D214" s="26"/>
      <c r="E214" s="8"/>
      <c r="F214" s="42"/>
      <c r="H214"/>
      <c r="I214"/>
      <c r="J214"/>
      <c r="K214"/>
    </row>
    <row r="215" spans="2:11" s="27" customFormat="1" x14ac:dyDescent="0.3">
      <c r="B215" s="3"/>
      <c r="C215" s="25"/>
      <c r="D215" s="26"/>
      <c r="E215" s="8"/>
      <c r="F215" s="42"/>
      <c r="H215"/>
      <c r="I215"/>
      <c r="J215"/>
      <c r="K215"/>
    </row>
    <row r="216" spans="2:11" s="27" customFormat="1" x14ac:dyDescent="0.3">
      <c r="B216" s="3"/>
      <c r="C216" s="25"/>
      <c r="D216" s="26"/>
      <c r="E216" s="8"/>
      <c r="F216" s="42"/>
      <c r="H216"/>
      <c r="I216"/>
      <c r="J216"/>
      <c r="K216"/>
    </row>
    <row r="217" spans="2:11" s="27" customFormat="1" x14ac:dyDescent="0.3">
      <c r="B217" s="3"/>
      <c r="C217" s="25"/>
      <c r="D217" s="26"/>
      <c r="E217" s="8"/>
      <c r="F217" s="42"/>
      <c r="H217"/>
      <c r="I217"/>
      <c r="J217"/>
      <c r="K217"/>
    </row>
    <row r="218" spans="2:11" s="27" customFormat="1" x14ac:dyDescent="0.3">
      <c r="B218" s="3"/>
      <c r="C218" s="25"/>
      <c r="D218" s="26"/>
      <c r="E218" s="8"/>
      <c r="F218" s="42"/>
      <c r="H218"/>
      <c r="I218"/>
      <c r="J218"/>
      <c r="K218"/>
    </row>
    <row r="219" spans="2:11" s="27" customFormat="1" x14ac:dyDescent="0.3">
      <c r="B219" s="3"/>
      <c r="C219" s="25"/>
      <c r="D219" s="26"/>
      <c r="E219" s="8"/>
      <c r="F219" s="42"/>
      <c r="H219"/>
      <c r="I219"/>
      <c r="J219"/>
      <c r="K219"/>
    </row>
    <row r="220" spans="2:11" s="27" customFormat="1" x14ac:dyDescent="0.3">
      <c r="B220" s="3"/>
      <c r="C220" s="25"/>
      <c r="D220" s="26"/>
      <c r="E220" s="8"/>
      <c r="F220" s="42"/>
      <c r="H220"/>
      <c r="I220"/>
      <c r="J220"/>
      <c r="K220"/>
    </row>
    <row r="221" spans="2:11" s="27" customFormat="1" x14ac:dyDescent="0.3">
      <c r="B221" s="3"/>
      <c r="C221" s="25"/>
      <c r="D221" s="26"/>
      <c r="E221" s="8"/>
      <c r="F221" s="42"/>
      <c r="H221"/>
      <c r="I221"/>
      <c r="J221"/>
      <c r="K221"/>
    </row>
    <row r="222" spans="2:11" s="27" customFormat="1" x14ac:dyDescent="0.3">
      <c r="B222" s="3"/>
      <c r="C222" s="25"/>
      <c r="D222" s="26"/>
      <c r="E222" s="8"/>
      <c r="F222" s="42"/>
      <c r="H222"/>
      <c r="I222"/>
      <c r="J222"/>
      <c r="K222"/>
    </row>
    <row r="223" spans="2:11" s="27" customFormat="1" x14ac:dyDescent="0.3">
      <c r="B223" s="3"/>
      <c r="C223" s="25"/>
      <c r="D223" s="26"/>
      <c r="E223" s="8"/>
      <c r="F223" s="42"/>
      <c r="H223"/>
      <c r="I223"/>
      <c r="J223"/>
      <c r="K223"/>
    </row>
    <row r="224" spans="2:11" s="27" customFormat="1" x14ac:dyDescent="0.3">
      <c r="B224" s="3"/>
      <c r="C224" s="25"/>
      <c r="D224" s="26"/>
      <c r="E224" s="8"/>
      <c r="F224" s="42"/>
      <c r="H224"/>
      <c r="I224"/>
      <c r="J224"/>
      <c r="K224"/>
    </row>
    <row r="225" spans="2:11" s="27" customFormat="1" x14ac:dyDescent="0.3">
      <c r="B225" s="3"/>
      <c r="C225" s="25"/>
      <c r="D225" s="26"/>
      <c r="E225" s="8"/>
      <c r="F225" s="42"/>
      <c r="H225"/>
      <c r="I225"/>
      <c r="J225"/>
      <c r="K225"/>
    </row>
    <row r="226" spans="2:11" s="27" customFormat="1" x14ac:dyDescent="0.3">
      <c r="B226" s="3"/>
      <c r="C226" s="25"/>
      <c r="D226" s="26"/>
      <c r="E226" s="8"/>
      <c r="F226" s="42"/>
      <c r="H226"/>
      <c r="I226"/>
      <c r="J226"/>
      <c r="K226"/>
    </row>
    <row r="227" spans="2:11" s="27" customFormat="1" x14ac:dyDescent="0.3">
      <c r="B227" s="3"/>
      <c r="C227" s="25"/>
      <c r="D227" s="26"/>
      <c r="E227" s="8"/>
      <c r="F227" s="42"/>
      <c r="H227"/>
      <c r="I227"/>
      <c r="J227"/>
      <c r="K227"/>
    </row>
    <row r="228" spans="2:11" s="27" customFormat="1" x14ac:dyDescent="0.3">
      <c r="B228" s="3"/>
      <c r="C228" s="25"/>
      <c r="D228" s="26"/>
      <c r="E228" s="8"/>
      <c r="F228" s="42"/>
      <c r="H228"/>
      <c r="I228"/>
      <c r="J228"/>
      <c r="K228"/>
    </row>
    <row r="229" spans="2:11" s="27" customFormat="1" x14ac:dyDescent="0.3">
      <c r="B229" s="3"/>
      <c r="C229" s="25"/>
      <c r="D229" s="26"/>
      <c r="E229" s="8"/>
      <c r="F229" s="42"/>
      <c r="H229"/>
      <c r="I229"/>
      <c r="J229"/>
      <c r="K229"/>
    </row>
    <row r="230" spans="2:11" s="27" customFormat="1" x14ac:dyDescent="0.3">
      <c r="B230" s="3"/>
      <c r="C230" s="25"/>
      <c r="D230" s="26"/>
      <c r="E230" s="8"/>
      <c r="F230" s="42"/>
      <c r="H230"/>
      <c r="I230"/>
      <c r="J230"/>
      <c r="K230"/>
    </row>
    <row r="231" spans="2:11" s="27" customFormat="1" x14ac:dyDescent="0.3">
      <c r="B231" s="3"/>
      <c r="C231" s="25"/>
      <c r="D231" s="26"/>
      <c r="E231" s="8"/>
      <c r="F231" s="42"/>
      <c r="H231"/>
      <c r="I231"/>
      <c r="J231"/>
      <c r="K231"/>
    </row>
    <row r="232" spans="2:11" s="27" customFormat="1" x14ac:dyDescent="0.3">
      <c r="B232" s="3"/>
      <c r="C232" s="25"/>
      <c r="D232" s="26"/>
      <c r="E232" s="8"/>
      <c r="F232" s="42"/>
      <c r="H232"/>
      <c r="I232"/>
      <c r="J232"/>
      <c r="K232"/>
    </row>
    <row r="233" spans="2:11" s="27" customFormat="1" x14ac:dyDescent="0.3">
      <c r="B233" s="3"/>
      <c r="C233" s="25"/>
      <c r="D233" s="26"/>
      <c r="E233" s="8"/>
      <c r="F233" s="42"/>
      <c r="H233"/>
      <c r="I233"/>
      <c r="J233"/>
      <c r="K233"/>
    </row>
    <row r="234" spans="2:11" s="27" customFormat="1" x14ac:dyDescent="0.3">
      <c r="B234" s="3"/>
      <c r="C234" s="25"/>
      <c r="D234" s="26"/>
      <c r="E234" s="8"/>
      <c r="F234" s="42"/>
      <c r="H234"/>
      <c r="I234"/>
      <c r="J234"/>
      <c r="K234"/>
    </row>
    <row r="235" spans="2:11" s="27" customFormat="1" x14ac:dyDescent="0.3">
      <c r="B235" s="3"/>
      <c r="C235" s="25"/>
      <c r="D235" s="26"/>
      <c r="E235" s="8"/>
      <c r="F235" s="42"/>
      <c r="H235"/>
      <c r="I235"/>
      <c r="J235"/>
      <c r="K235"/>
    </row>
    <row r="236" spans="2:11" s="27" customFormat="1" x14ac:dyDescent="0.3">
      <c r="B236" s="3"/>
      <c r="C236" s="25"/>
      <c r="D236" s="26"/>
      <c r="E236" s="8"/>
      <c r="F236" s="42"/>
      <c r="H236"/>
      <c r="I236"/>
      <c r="J236"/>
      <c r="K236"/>
    </row>
    <row r="237" spans="2:11" s="27" customFormat="1" x14ac:dyDescent="0.3">
      <c r="B237" s="3"/>
      <c r="C237" s="25"/>
      <c r="D237" s="26"/>
      <c r="E237" s="8"/>
      <c r="F237" s="42"/>
      <c r="H237"/>
      <c r="I237"/>
      <c r="J237"/>
      <c r="K237"/>
    </row>
    <row r="238" spans="2:11" s="27" customFormat="1" x14ac:dyDescent="0.3">
      <c r="B238" s="3"/>
      <c r="C238" s="25"/>
      <c r="D238" s="26"/>
      <c r="E238" s="8"/>
      <c r="F238" s="42"/>
      <c r="H238"/>
      <c r="I238"/>
      <c r="J238"/>
      <c r="K238"/>
    </row>
    <row r="239" spans="2:11" s="27" customFormat="1" x14ac:dyDescent="0.3">
      <c r="B239" s="3"/>
      <c r="C239" s="25"/>
      <c r="D239" s="26"/>
      <c r="E239" s="8"/>
      <c r="F239" s="42"/>
      <c r="H239"/>
      <c r="I239"/>
      <c r="J239"/>
      <c r="K239"/>
    </row>
    <row r="240" spans="2:11" s="27" customFormat="1" x14ac:dyDescent="0.3">
      <c r="B240" s="3"/>
      <c r="C240" s="25"/>
      <c r="D240" s="26"/>
      <c r="E240" s="8"/>
      <c r="F240" s="42"/>
      <c r="H240"/>
      <c r="I240"/>
      <c r="J240"/>
      <c r="K240"/>
    </row>
    <row r="241" spans="2:11" s="27" customFormat="1" x14ac:dyDescent="0.3">
      <c r="B241" s="3"/>
      <c r="C241" s="25"/>
      <c r="D241" s="26"/>
      <c r="E241" s="8"/>
      <c r="F241" s="42"/>
      <c r="H241"/>
      <c r="I241"/>
      <c r="J241"/>
      <c r="K241"/>
    </row>
    <row r="242" spans="2:11" s="27" customFormat="1" x14ac:dyDescent="0.3">
      <c r="B242" s="3"/>
      <c r="C242" s="25"/>
      <c r="D242" s="26"/>
      <c r="E242" s="8"/>
      <c r="F242" s="42"/>
      <c r="H242"/>
      <c r="I242"/>
      <c r="J242"/>
      <c r="K242"/>
    </row>
    <row r="243" spans="2:11" s="27" customFormat="1" x14ac:dyDescent="0.3">
      <c r="B243" s="3"/>
      <c r="C243" s="25"/>
      <c r="D243" s="26"/>
      <c r="E243" s="8"/>
      <c r="F243" s="42"/>
      <c r="H243"/>
      <c r="I243"/>
      <c r="J243"/>
      <c r="K243"/>
    </row>
    <row r="244" spans="2:11" s="27" customFormat="1" x14ac:dyDescent="0.3">
      <c r="B244" s="3"/>
      <c r="C244" s="25"/>
      <c r="D244" s="26"/>
      <c r="E244" s="8"/>
      <c r="F244" s="42"/>
      <c r="H244"/>
      <c r="I244"/>
      <c r="J244"/>
      <c r="K244"/>
    </row>
    <row r="245" spans="2:11" s="27" customFormat="1" x14ac:dyDescent="0.3">
      <c r="B245" s="3"/>
      <c r="C245" s="25"/>
      <c r="D245" s="26"/>
      <c r="E245" s="8"/>
      <c r="F245" s="42"/>
      <c r="H245"/>
      <c r="I245"/>
      <c r="J245"/>
      <c r="K245"/>
    </row>
    <row r="246" spans="2:11" s="27" customFormat="1" x14ac:dyDescent="0.3">
      <c r="B246" s="3"/>
      <c r="C246" s="25"/>
      <c r="D246" s="26"/>
      <c r="E246" s="8"/>
      <c r="F246" s="42"/>
      <c r="H246"/>
      <c r="I246"/>
      <c r="J246"/>
      <c r="K246"/>
    </row>
    <row r="247" spans="2:11" s="27" customFormat="1" x14ac:dyDescent="0.3">
      <c r="B247" s="3"/>
      <c r="C247" s="25"/>
      <c r="D247" s="26"/>
      <c r="E247" s="8"/>
      <c r="F247" s="42"/>
      <c r="H247"/>
      <c r="I247"/>
      <c r="J247"/>
      <c r="K247"/>
    </row>
    <row r="248" spans="2:11" s="27" customFormat="1" x14ac:dyDescent="0.3">
      <c r="B248" s="3"/>
      <c r="C248" s="25"/>
      <c r="D248" s="26"/>
      <c r="E248" s="8"/>
      <c r="F248" s="42"/>
      <c r="H248"/>
      <c r="I248"/>
      <c r="J248"/>
      <c r="K248"/>
    </row>
    <row r="249" spans="2:11" s="27" customFormat="1" x14ac:dyDescent="0.3">
      <c r="B249" s="3"/>
      <c r="C249" s="25"/>
      <c r="D249" s="26"/>
      <c r="E249" s="8"/>
      <c r="F249" s="42"/>
      <c r="H249"/>
      <c r="I249"/>
      <c r="J249"/>
      <c r="K249"/>
    </row>
    <row r="250" spans="2:11" s="27" customFormat="1" x14ac:dyDescent="0.3">
      <c r="B250" s="3"/>
      <c r="C250" s="25"/>
      <c r="D250" s="26"/>
      <c r="E250" s="8"/>
      <c r="F250" s="42"/>
      <c r="H250"/>
      <c r="I250"/>
      <c r="J250"/>
      <c r="K250"/>
    </row>
    <row r="251" spans="2:11" s="27" customFormat="1" x14ac:dyDescent="0.3">
      <c r="B251" s="3"/>
      <c r="C251" s="25"/>
      <c r="D251" s="26"/>
      <c r="E251" s="8"/>
      <c r="F251" s="42"/>
      <c r="H251"/>
      <c r="I251"/>
      <c r="J251"/>
      <c r="K251"/>
    </row>
    <row r="252" spans="2:11" s="27" customFormat="1" x14ac:dyDescent="0.3">
      <c r="B252" s="3"/>
      <c r="C252" s="25"/>
      <c r="D252" s="26"/>
      <c r="E252" s="8"/>
      <c r="F252" s="42"/>
      <c r="H252"/>
      <c r="I252"/>
      <c r="J252"/>
      <c r="K252"/>
    </row>
    <row r="253" spans="2:11" s="27" customFormat="1" x14ac:dyDescent="0.3">
      <c r="B253" s="3"/>
      <c r="C253" s="25"/>
      <c r="D253" s="26"/>
      <c r="E253" s="8"/>
      <c r="F253" s="42"/>
      <c r="H253"/>
      <c r="I253"/>
      <c r="J253"/>
      <c r="K253"/>
    </row>
    <row r="254" spans="2:11" s="27" customFormat="1" x14ac:dyDescent="0.3">
      <c r="B254" s="3"/>
      <c r="C254" s="25"/>
      <c r="D254" s="26"/>
      <c r="E254" s="8"/>
      <c r="F254" s="42"/>
      <c r="H254"/>
      <c r="I254"/>
      <c r="J254"/>
      <c r="K254"/>
    </row>
    <row r="255" spans="2:11" s="27" customFormat="1" x14ac:dyDescent="0.3">
      <c r="B255" s="3"/>
      <c r="C255" s="25"/>
      <c r="D255" s="26"/>
      <c r="E255" s="8"/>
      <c r="F255" s="42"/>
      <c r="H255"/>
      <c r="I255"/>
      <c r="J255"/>
      <c r="K255"/>
    </row>
    <row r="256" spans="2:11" s="27" customFormat="1" x14ac:dyDescent="0.3">
      <c r="B256" s="3"/>
      <c r="C256" s="25"/>
      <c r="D256" s="26"/>
      <c r="E256" s="8"/>
      <c r="F256" s="42"/>
      <c r="H256"/>
      <c r="I256"/>
      <c r="J256"/>
      <c r="K256"/>
    </row>
    <row r="257" spans="2:11" s="27" customFormat="1" x14ac:dyDescent="0.3">
      <c r="B257" s="3"/>
      <c r="C257" s="25"/>
      <c r="D257" s="26"/>
      <c r="E257" s="8"/>
      <c r="F257" s="42"/>
      <c r="H257"/>
      <c r="I257"/>
      <c r="J257"/>
      <c r="K257"/>
    </row>
    <row r="258" spans="2:11" s="27" customFormat="1" x14ac:dyDescent="0.3">
      <c r="B258" s="3"/>
      <c r="C258" s="25"/>
      <c r="D258" s="26"/>
      <c r="E258" s="8"/>
      <c r="F258" s="42"/>
      <c r="H258"/>
      <c r="I258"/>
      <c r="J258"/>
      <c r="K258"/>
    </row>
    <row r="259" spans="2:11" s="27" customFormat="1" x14ac:dyDescent="0.3">
      <c r="B259" s="3"/>
      <c r="C259" s="25"/>
      <c r="D259" s="26"/>
      <c r="E259" s="8"/>
      <c r="F259" s="42"/>
      <c r="H259"/>
      <c r="I259"/>
      <c r="J259"/>
      <c r="K259"/>
    </row>
    <row r="260" spans="2:11" s="27" customFormat="1" x14ac:dyDescent="0.3">
      <c r="B260" s="3"/>
      <c r="C260" s="25"/>
      <c r="D260" s="26"/>
      <c r="E260" s="8"/>
      <c r="F260" s="42"/>
      <c r="H260"/>
      <c r="I260"/>
      <c r="J260"/>
      <c r="K260"/>
    </row>
    <row r="261" spans="2:11" s="27" customFormat="1" x14ac:dyDescent="0.3">
      <c r="B261" s="3"/>
      <c r="C261" s="25"/>
      <c r="D261" s="26"/>
      <c r="E261" s="8"/>
      <c r="F261" s="42"/>
      <c r="H261"/>
      <c r="I261"/>
      <c r="J261"/>
      <c r="K261"/>
    </row>
    <row r="262" spans="2:11" s="27" customFormat="1" x14ac:dyDescent="0.3">
      <c r="B262" s="3"/>
      <c r="C262" s="25"/>
      <c r="D262" s="26"/>
      <c r="E262" s="8"/>
      <c r="F262" s="42"/>
      <c r="H262"/>
      <c r="I262"/>
      <c r="J262"/>
      <c r="K262"/>
    </row>
    <row r="263" spans="2:11" s="27" customFormat="1" x14ac:dyDescent="0.3">
      <c r="B263" s="3"/>
      <c r="C263" s="25"/>
      <c r="D263" s="26"/>
      <c r="E263" s="8"/>
      <c r="F263" s="42"/>
      <c r="H263"/>
      <c r="I263"/>
      <c r="J263"/>
      <c r="K263"/>
    </row>
    <row r="264" spans="2:11" s="27" customFormat="1" x14ac:dyDescent="0.3">
      <c r="B264" s="3"/>
      <c r="C264" s="25"/>
      <c r="D264" s="26"/>
      <c r="E264" s="8"/>
      <c r="F264" s="42"/>
      <c r="H264"/>
      <c r="I264"/>
      <c r="J264"/>
      <c r="K264"/>
    </row>
    <row r="265" spans="2:11" s="27" customFormat="1" x14ac:dyDescent="0.3">
      <c r="B265" s="3"/>
      <c r="C265" s="25"/>
      <c r="D265" s="26"/>
      <c r="E265" s="8"/>
      <c r="F265" s="42"/>
      <c r="H265"/>
      <c r="I265"/>
      <c r="J265"/>
      <c r="K265"/>
    </row>
    <row r="266" spans="2:11" s="27" customFormat="1" x14ac:dyDescent="0.3">
      <c r="B266" s="3"/>
      <c r="C266" s="25"/>
      <c r="D266" s="26"/>
      <c r="E266" s="8"/>
      <c r="F266" s="42"/>
      <c r="H266"/>
      <c r="I266"/>
      <c r="J266"/>
      <c r="K266"/>
    </row>
    <row r="267" spans="2:11" s="27" customFormat="1" x14ac:dyDescent="0.3">
      <c r="B267" s="3"/>
      <c r="C267" s="25"/>
      <c r="D267" s="26"/>
      <c r="E267" s="8"/>
      <c r="F267" s="42"/>
      <c r="H267"/>
      <c r="I267"/>
      <c r="J267"/>
      <c r="K267"/>
    </row>
    <row r="268" spans="2:11" s="27" customFormat="1" x14ac:dyDescent="0.3">
      <c r="B268" s="3"/>
      <c r="C268" s="25"/>
      <c r="D268" s="26"/>
      <c r="E268" s="8"/>
      <c r="F268" s="42"/>
      <c r="H268"/>
      <c r="I268"/>
      <c r="J268"/>
      <c r="K268"/>
    </row>
    <row r="269" spans="2:11" s="27" customFormat="1" x14ac:dyDescent="0.3">
      <c r="B269" s="3"/>
      <c r="C269" s="25"/>
      <c r="D269" s="26"/>
      <c r="E269" s="8"/>
      <c r="F269" s="42"/>
      <c r="H269"/>
      <c r="I269"/>
      <c r="J269"/>
      <c r="K269"/>
    </row>
    <row r="270" spans="2:11" s="27" customFormat="1" x14ac:dyDescent="0.3">
      <c r="B270" s="3"/>
      <c r="C270" s="25"/>
      <c r="D270" s="26"/>
      <c r="E270" s="8"/>
      <c r="F270" s="42"/>
      <c r="H270"/>
      <c r="I270"/>
      <c r="J270"/>
      <c r="K270"/>
    </row>
    <row r="271" spans="2:11" s="27" customFormat="1" x14ac:dyDescent="0.3">
      <c r="B271" s="3"/>
      <c r="C271" s="25"/>
      <c r="D271" s="26"/>
      <c r="E271" s="8"/>
      <c r="F271" s="42"/>
      <c r="H271"/>
      <c r="I271"/>
      <c r="J271"/>
      <c r="K271"/>
    </row>
    <row r="272" spans="2:11" s="27" customFormat="1" x14ac:dyDescent="0.3">
      <c r="B272" s="3"/>
      <c r="C272" s="25"/>
      <c r="D272" s="26"/>
      <c r="E272" s="8"/>
      <c r="F272" s="42"/>
      <c r="H272"/>
      <c r="I272"/>
      <c r="J272"/>
      <c r="K272"/>
    </row>
    <row r="273" spans="2:11" s="27" customFormat="1" x14ac:dyDescent="0.3">
      <c r="B273" s="3"/>
      <c r="C273" s="25"/>
      <c r="D273" s="26"/>
      <c r="E273" s="8"/>
      <c r="F273" s="42"/>
      <c r="H273"/>
      <c r="I273"/>
      <c r="J273"/>
      <c r="K273"/>
    </row>
    <row r="274" spans="2:11" s="27" customFormat="1" x14ac:dyDescent="0.3">
      <c r="B274" s="3"/>
      <c r="C274" s="25"/>
      <c r="D274" s="26"/>
      <c r="E274" s="8"/>
      <c r="F274" s="42"/>
      <c r="H274"/>
      <c r="I274"/>
      <c r="J274"/>
      <c r="K274"/>
    </row>
    <row r="275" spans="2:11" s="27" customFormat="1" x14ac:dyDescent="0.3">
      <c r="B275" s="3"/>
      <c r="C275" s="25"/>
      <c r="D275" s="26"/>
      <c r="E275" s="8"/>
      <c r="F275" s="42"/>
      <c r="H275"/>
      <c r="I275"/>
      <c r="J275"/>
      <c r="K275"/>
    </row>
    <row r="276" spans="2:11" s="27" customFormat="1" x14ac:dyDescent="0.3">
      <c r="B276" s="3"/>
      <c r="C276" s="25"/>
      <c r="D276" s="26"/>
      <c r="E276" s="8"/>
      <c r="F276" s="42"/>
      <c r="H276"/>
      <c r="I276"/>
      <c r="J276"/>
      <c r="K276"/>
    </row>
    <row r="277" spans="2:11" s="27" customFormat="1" x14ac:dyDescent="0.3">
      <c r="B277" s="3"/>
      <c r="C277" s="25"/>
      <c r="D277" s="26"/>
      <c r="E277" s="8"/>
      <c r="F277" s="42"/>
      <c r="H277"/>
      <c r="I277"/>
      <c r="J277"/>
      <c r="K277"/>
    </row>
    <row r="278" spans="2:11" s="27" customFormat="1" x14ac:dyDescent="0.3">
      <c r="B278" s="3"/>
      <c r="C278" s="25"/>
      <c r="D278" s="26"/>
      <c r="E278" s="8"/>
      <c r="F278" s="42"/>
      <c r="H278"/>
      <c r="I278"/>
      <c r="J278"/>
      <c r="K278"/>
    </row>
    <row r="279" spans="2:11" s="27" customFormat="1" x14ac:dyDescent="0.3">
      <c r="B279" s="3"/>
      <c r="C279" s="25"/>
      <c r="D279" s="26"/>
      <c r="E279" s="8"/>
      <c r="F279" s="42"/>
      <c r="H279"/>
      <c r="I279"/>
      <c r="J279"/>
      <c r="K279"/>
    </row>
    <row r="280" spans="2:11" s="27" customFormat="1" x14ac:dyDescent="0.3">
      <c r="B280" s="3"/>
      <c r="C280" s="25"/>
      <c r="D280" s="26"/>
      <c r="E280" s="8"/>
      <c r="F280" s="42"/>
      <c r="H280"/>
      <c r="I280"/>
      <c r="J280"/>
      <c r="K280"/>
    </row>
    <row r="281" spans="2:11" s="27" customFormat="1" x14ac:dyDescent="0.3">
      <c r="B281" s="3"/>
      <c r="C281" s="25"/>
      <c r="D281" s="26"/>
      <c r="E281" s="8"/>
      <c r="F281" s="42"/>
      <c r="H281"/>
      <c r="I281"/>
      <c r="J281"/>
      <c r="K281"/>
    </row>
    <row r="282" spans="2:11" s="27" customFormat="1" x14ac:dyDescent="0.3">
      <c r="B282" s="3"/>
      <c r="C282" s="25"/>
      <c r="D282" s="26"/>
      <c r="E282" s="8"/>
      <c r="F282" s="42"/>
      <c r="H282"/>
      <c r="I282"/>
      <c r="J282"/>
      <c r="K282"/>
    </row>
    <row r="283" spans="2:11" s="27" customFormat="1" x14ac:dyDescent="0.3">
      <c r="B283" s="3"/>
      <c r="C283" s="25"/>
      <c r="D283" s="26"/>
      <c r="E283" s="8"/>
      <c r="F283" s="42"/>
      <c r="H283"/>
      <c r="I283"/>
      <c r="J283"/>
      <c r="K283"/>
    </row>
    <row r="284" spans="2:11" s="27" customFormat="1" x14ac:dyDescent="0.3">
      <c r="B284" s="3"/>
      <c r="C284" s="25"/>
      <c r="D284" s="26"/>
      <c r="E284" s="8"/>
      <c r="F284" s="42"/>
      <c r="H284"/>
      <c r="I284"/>
      <c r="J284"/>
      <c r="K284"/>
    </row>
    <row r="285" spans="2:11" s="27" customFormat="1" x14ac:dyDescent="0.3">
      <c r="B285" s="3"/>
      <c r="C285" s="25"/>
      <c r="D285" s="26"/>
      <c r="E285" s="8"/>
      <c r="F285" s="42"/>
      <c r="H285"/>
      <c r="I285"/>
      <c r="J285"/>
      <c r="K285"/>
    </row>
    <row r="286" spans="2:11" s="27" customFormat="1" x14ac:dyDescent="0.3">
      <c r="B286" s="3"/>
      <c r="C286" s="25"/>
      <c r="D286" s="26"/>
      <c r="E286" s="8"/>
      <c r="F286" s="42"/>
      <c r="H286"/>
      <c r="I286"/>
      <c r="J286"/>
      <c r="K286"/>
    </row>
    <row r="287" spans="2:11" s="27" customFormat="1" x14ac:dyDescent="0.3">
      <c r="B287" s="3"/>
      <c r="C287" s="25"/>
      <c r="D287" s="26"/>
      <c r="E287" s="8"/>
      <c r="F287" s="42"/>
      <c r="H287"/>
      <c r="I287"/>
      <c r="J287"/>
      <c r="K287"/>
    </row>
    <row r="288" spans="2:11" s="27" customFormat="1" x14ac:dyDescent="0.3">
      <c r="B288" s="3"/>
      <c r="C288" s="25"/>
      <c r="D288" s="26"/>
      <c r="E288" s="8"/>
      <c r="F288" s="42"/>
      <c r="H288"/>
      <c r="I288"/>
      <c r="J288"/>
      <c r="K288"/>
    </row>
    <row r="289" spans="2:11" s="27" customFormat="1" x14ac:dyDescent="0.3">
      <c r="B289" s="3"/>
      <c r="C289" s="25"/>
      <c r="D289" s="26"/>
      <c r="E289" s="8"/>
      <c r="F289" s="42"/>
      <c r="H289"/>
      <c r="I289"/>
      <c r="J289"/>
      <c r="K289"/>
    </row>
    <row r="290" spans="2:11" s="27" customFormat="1" x14ac:dyDescent="0.3">
      <c r="B290" s="3"/>
      <c r="C290" s="25"/>
      <c r="D290" s="26"/>
      <c r="E290" s="8"/>
      <c r="F290" s="42"/>
      <c r="H290"/>
      <c r="I290"/>
      <c r="J290"/>
      <c r="K290"/>
    </row>
    <row r="291" spans="2:11" s="27" customFormat="1" x14ac:dyDescent="0.3">
      <c r="B291" s="3"/>
      <c r="C291" s="25"/>
      <c r="D291" s="26"/>
      <c r="E291" s="8"/>
      <c r="F291" s="42"/>
      <c r="H291"/>
      <c r="I291"/>
      <c r="J291"/>
      <c r="K291"/>
    </row>
    <row r="292" spans="2:11" s="27" customFormat="1" x14ac:dyDescent="0.3">
      <c r="B292" s="3"/>
      <c r="C292" s="25"/>
      <c r="D292" s="26"/>
      <c r="E292" s="8"/>
      <c r="F292" s="42"/>
      <c r="H292"/>
      <c r="I292"/>
      <c r="J292"/>
      <c r="K292"/>
    </row>
    <row r="293" spans="2:11" s="27" customFormat="1" x14ac:dyDescent="0.3">
      <c r="B293" s="3"/>
      <c r="C293" s="25"/>
      <c r="D293" s="26"/>
      <c r="E293" s="8"/>
      <c r="F293" s="42"/>
      <c r="H293"/>
      <c r="I293"/>
      <c r="J293"/>
      <c r="K293"/>
    </row>
    <row r="294" spans="2:11" s="27" customFormat="1" x14ac:dyDescent="0.3">
      <c r="B294" s="3"/>
      <c r="C294" s="25"/>
      <c r="D294" s="26"/>
      <c r="E294" s="8"/>
      <c r="F294" s="42"/>
      <c r="H294"/>
      <c r="I294"/>
      <c r="J294"/>
      <c r="K294"/>
    </row>
    <row r="295" spans="2:11" s="27" customFormat="1" x14ac:dyDescent="0.3">
      <c r="B295" s="3"/>
      <c r="C295" s="25"/>
      <c r="D295" s="26"/>
      <c r="E295" s="8"/>
      <c r="F295" s="42"/>
      <c r="H295"/>
      <c r="I295"/>
      <c r="J295"/>
      <c r="K295"/>
    </row>
    <row r="296" spans="2:11" s="27" customFormat="1" x14ac:dyDescent="0.3">
      <c r="B296" s="3"/>
      <c r="C296" s="25"/>
      <c r="D296" s="26"/>
      <c r="E296" s="8"/>
      <c r="F296" s="42"/>
      <c r="H296"/>
      <c r="I296"/>
      <c r="J296"/>
      <c r="K296"/>
    </row>
    <row r="297" spans="2:11" s="27" customFormat="1" x14ac:dyDescent="0.3">
      <c r="B297" s="3"/>
      <c r="C297" s="25"/>
      <c r="D297" s="26"/>
      <c r="E297" s="8"/>
      <c r="F297" s="42"/>
      <c r="H297"/>
      <c r="I297"/>
      <c r="J297"/>
      <c r="K297"/>
    </row>
    <row r="298" spans="2:11" s="27" customFormat="1" x14ac:dyDescent="0.3">
      <c r="B298" s="3"/>
      <c r="C298" s="25"/>
      <c r="D298" s="26"/>
      <c r="E298" s="8"/>
      <c r="F298" s="42"/>
      <c r="H298"/>
      <c r="I298"/>
      <c r="J298"/>
      <c r="K298"/>
    </row>
    <row r="299" spans="2:11" s="27" customFormat="1" x14ac:dyDescent="0.3">
      <c r="B299" s="3"/>
      <c r="C299" s="25"/>
      <c r="D299" s="26"/>
      <c r="E299" s="8"/>
      <c r="F299" s="42"/>
      <c r="H299"/>
      <c r="I299"/>
      <c r="J299"/>
      <c r="K299"/>
    </row>
    <row r="300" spans="2:11" s="27" customFormat="1" x14ac:dyDescent="0.3">
      <c r="B300" s="3"/>
      <c r="C300" s="25"/>
      <c r="D300" s="26"/>
      <c r="E300" s="8"/>
      <c r="F300" s="42"/>
      <c r="H300"/>
      <c r="I300"/>
      <c r="J300"/>
      <c r="K300"/>
    </row>
    <row r="301" spans="2:11" s="27" customFormat="1" x14ac:dyDescent="0.3">
      <c r="B301" s="3"/>
      <c r="C301" s="25"/>
      <c r="D301" s="26"/>
      <c r="E301" s="8"/>
      <c r="F301" s="42"/>
      <c r="H301"/>
      <c r="I301"/>
      <c r="J301"/>
      <c r="K301"/>
    </row>
    <row r="302" spans="2:11" s="27" customFormat="1" x14ac:dyDescent="0.3">
      <c r="B302" s="3"/>
      <c r="C302" s="25"/>
      <c r="D302" s="26"/>
      <c r="E302" s="8"/>
      <c r="F302" s="42"/>
      <c r="H302"/>
      <c r="I302"/>
      <c r="J302"/>
      <c r="K302"/>
    </row>
    <row r="303" spans="2:11" s="27" customFormat="1" x14ac:dyDescent="0.3">
      <c r="B303" s="3"/>
      <c r="C303" s="25"/>
      <c r="D303" s="26"/>
      <c r="E303" s="8"/>
      <c r="F303" s="42"/>
      <c r="H303"/>
      <c r="I303"/>
      <c r="J303"/>
      <c r="K303"/>
    </row>
    <row r="304" spans="2:11" s="27" customFormat="1" x14ac:dyDescent="0.3">
      <c r="B304" s="3"/>
      <c r="C304" s="25"/>
      <c r="D304" s="26"/>
      <c r="E304" s="8"/>
      <c r="F304" s="42"/>
      <c r="H304"/>
      <c r="I304"/>
      <c r="J304"/>
      <c r="K304"/>
    </row>
    <row r="305" spans="2:11" s="27" customFormat="1" x14ac:dyDescent="0.3">
      <c r="B305" s="3"/>
      <c r="C305" s="25"/>
      <c r="D305" s="26"/>
      <c r="E305" s="8"/>
      <c r="F305" s="42"/>
      <c r="H305"/>
      <c r="I305"/>
      <c r="J305"/>
      <c r="K305"/>
    </row>
    <row r="306" spans="2:11" s="27" customFormat="1" x14ac:dyDescent="0.3">
      <c r="B306" s="3"/>
      <c r="C306" s="25"/>
      <c r="D306" s="26"/>
      <c r="E306" s="8"/>
      <c r="F306" s="42"/>
      <c r="H306"/>
      <c r="I306"/>
      <c r="J306"/>
      <c r="K306"/>
    </row>
    <row r="307" spans="2:11" s="27" customFormat="1" x14ac:dyDescent="0.3">
      <c r="B307" s="3"/>
      <c r="C307" s="25"/>
      <c r="D307" s="26"/>
      <c r="E307" s="8"/>
      <c r="F307" s="42"/>
      <c r="H307"/>
      <c r="I307"/>
      <c r="J307"/>
      <c r="K307"/>
    </row>
    <row r="308" spans="2:11" s="27" customFormat="1" x14ac:dyDescent="0.3">
      <c r="B308" s="3"/>
      <c r="C308" s="25"/>
      <c r="D308" s="26"/>
      <c r="E308" s="8"/>
      <c r="F308" s="42"/>
      <c r="H308"/>
      <c r="I308"/>
      <c r="J308"/>
      <c r="K308"/>
    </row>
    <row r="309" spans="2:11" s="27" customFormat="1" x14ac:dyDescent="0.3">
      <c r="B309" s="3"/>
      <c r="C309" s="25"/>
      <c r="D309" s="26"/>
      <c r="E309" s="8"/>
      <c r="F309" s="42"/>
      <c r="H309"/>
      <c r="I309"/>
      <c r="J309"/>
      <c r="K309"/>
    </row>
    <row r="310" spans="2:11" s="27" customFormat="1" x14ac:dyDescent="0.3">
      <c r="B310" s="3"/>
      <c r="C310" s="25"/>
      <c r="D310" s="26"/>
      <c r="E310" s="8"/>
      <c r="F310" s="42"/>
      <c r="H310"/>
      <c r="I310"/>
      <c r="J310"/>
      <c r="K310"/>
    </row>
    <row r="311" spans="2:11" s="27" customFormat="1" x14ac:dyDescent="0.3">
      <c r="B311" s="3"/>
      <c r="C311" s="25"/>
      <c r="D311" s="26"/>
      <c r="E311" s="8"/>
      <c r="F311" s="42"/>
      <c r="H311"/>
      <c r="I311"/>
      <c r="J311"/>
      <c r="K311"/>
    </row>
    <row r="312" spans="2:11" s="27" customFormat="1" x14ac:dyDescent="0.3">
      <c r="B312" s="3"/>
      <c r="C312" s="25"/>
      <c r="D312" s="26"/>
      <c r="E312" s="8"/>
      <c r="F312" s="42"/>
      <c r="H312"/>
      <c r="I312"/>
      <c r="J312"/>
      <c r="K312"/>
    </row>
    <row r="313" spans="2:11" s="27" customFormat="1" x14ac:dyDescent="0.3">
      <c r="B313" s="3"/>
      <c r="C313" s="25"/>
      <c r="D313" s="26"/>
      <c r="E313" s="8"/>
      <c r="F313" s="42"/>
      <c r="H313"/>
      <c r="I313"/>
      <c r="J313"/>
      <c r="K313"/>
    </row>
    <row r="314" spans="2:11" s="27" customFormat="1" x14ac:dyDescent="0.3">
      <c r="B314" s="3"/>
      <c r="C314" s="25"/>
      <c r="D314" s="26"/>
      <c r="E314" s="8"/>
      <c r="F314" s="42"/>
      <c r="H314"/>
      <c r="I314"/>
      <c r="J314"/>
      <c r="K314"/>
    </row>
    <row r="315" spans="2:11" s="27" customFormat="1" x14ac:dyDescent="0.3">
      <c r="B315" s="3"/>
      <c r="C315" s="25"/>
      <c r="D315" s="26"/>
      <c r="E315" s="8"/>
      <c r="F315" s="42"/>
      <c r="H315"/>
      <c r="I315"/>
      <c r="J315"/>
      <c r="K315"/>
    </row>
    <row r="316" spans="2:11" s="27" customFormat="1" x14ac:dyDescent="0.3">
      <c r="B316" s="3"/>
      <c r="C316" s="25"/>
      <c r="D316" s="26"/>
      <c r="E316" s="8"/>
      <c r="F316" s="42"/>
      <c r="H316"/>
      <c r="I316"/>
      <c r="J316"/>
      <c r="K316"/>
    </row>
    <row r="317" spans="2:11" s="27" customFormat="1" x14ac:dyDescent="0.3">
      <c r="B317" s="3"/>
      <c r="C317" s="25"/>
      <c r="D317" s="26"/>
      <c r="E317" s="8"/>
      <c r="F317" s="42"/>
      <c r="H317"/>
      <c r="I317"/>
      <c r="J317"/>
      <c r="K317"/>
    </row>
    <row r="318" spans="2:11" s="27" customFormat="1" x14ac:dyDescent="0.3">
      <c r="B318" s="3"/>
      <c r="C318" s="25"/>
      <c r="D318" s="26"/>
      <c r="E318" s="8"/>
      <c r="F318" s="42"/>
      <c r="H318"/>
      <c r="I318"/>
      <c r="J318"/>
      <c r="K318"/>
    </row>
    <row r="319" spans="2:11" s="27" customFormat="1" x14ac:dyDescent="0.3">
      <c r="B319" s="3"/>
      <c r="C319" s="25"/>
      <c r="D319" s="26"/>
      <c r="E319" s="8"/>
      <c r="F319" s="42"/>
      <c r="H319"/>
      <c r="I319"/>
      <c r="J319"/>
      <c r="K319"/>
    </row>
    <row r="320" spans="2:11" s="27" customFormat="1" x14ac:dyDescent="0.3">
      <c r="B320" s="3"/>
      <c r="C320" s="25"/>
      <c r="D320" s="26"/>
      <c r="E320" s="8"/>
      <c r="F320" s="42"/>
      <c r="H320"/>
      <c r="I320"/>
      <c r="J320"/>
      <c r="K320"/>
    </row>
    <row r="321" spans="2:11" s="27" customFormat="1" x14ac:dyDescent="0.3">
      <c r="B321" s="3"/>
      <c r="C321" s="25"/>
      <c r="D321" s="26"/>
      <c r="E321" s="8"/>
      <c r="F321" s="42"/>
      <c r="H321"/>
      <c r="I321"/>
      <c r="J321"/>
      <c r="K321"/>
    </row>
    <row r="322" spans="2:11" s="27" customFormat="1" x14ac:dyDescent="0.3">
      <c r="B322" s="3"/>
      <c r="C322" s="25"/>
      <c r="D322" s="26"/>
      <c r="E322" s="8"/>
      <c r="F322" s="42"/>
      <c r="H322"/>
      <c r="I322"/>
      <c r="J322"/>
      <c r="K322"/>
    </row>
    <row r="323" spans="2:11" s="27" customFormat="1" x14ac:dyDescent="0.3">
      <c r="B323" s="3"/>
      <c r="C323" s="25"/>
      <c r="D323" s="26"/>
      <c r="E323" s="8"/>
      <c r="F323" s="42"/>
      <c r="H323"/>
      <c r="I323"/>
      <c r="J323"/>
      <c r="K323"/>
    </row>
    <row r="324" spans="2:11" s="27" customFormat="1" x14ac:dyDescent="0.3">
      <c r="B324" s="3"/>
      <c r="C324" s="25"/>
      <c r="D324" s="26"/>
      <c r="E324" s="8"/>
      <c r="F324" s="42"/>
      <c r="H324"/>
      <c r="I324"/>
      <c r="J324"/>
      <c r="K324"/>
    </row>
    <row r="325" spans="2:11" s="27" customFormat="1" x14ac:dyDescent="0.3">
      <c r="B325" s="3"/>
      <c r="C325" s="25"/>
      <c r="D325" s="26"/>
      <c r="E325" s="8"/>
      <c r="F325" s="42"/>
      <c r="H325"/>
      <c r="I325"/>
      <c r="J325"/>
      <c r="K325"/>
    </row>
    <row r="326" spans="2:11" s="27" customFormat="1" x14ac:dyDescent="0.3">
      <c r="B326" s="3"/>
      <c r="C326" s="25"/>
      <c r="D326" s="26"/>
      <c r="E326" s="8"/>
      <c r="F326" s="42"/>
      <c r="H326"/>
      <c r="I326"/>
      <c r="J326"/>
      <c r="K326"/>
    </row>
    <row r="327" spans="2:11" s="27" customFormat="1" x14ac:dyDescent="0.3">
      <c r="B327" s="3"/>
      <c r="C327" s="25"/>
      <c r="D327" s="26"/>
      <c r="E327" s="8"/>
      <c r="F327" s="42"/>
      <c r="H327"/>
      <c r="I327"/>
      <c r="J327"/>
      <c r="K327"/>
    </row>
    <row r="328" spans="2:11" s="27" customFormat="1" x14ac:dyDescent="0.3">
      <c r="B328" s="3"/>
      <c r="C328" s="25"/>
      <c r="D328" s="26"/>
      <c r="E328" s="8"/>
      <c r="F328" s="42"/>
      <c r="H328"/>
      <c r="I328"/>
      <c r="J328"/>
      <c r="K328"/>
    </row>
    <row r="329" spans="2:11" s="27" customFormat="1" x14ac:dyDescent="0.3">
      <c r="B329" s="3"/>
      <c r="C329" s="25"/>
      <c r="D329" s="26"/>
      <c r="E329" s="8"/>
      <c r="F329" s="42"/>
      <c r="H329"/>
      <c r="I329"/>
      <c r="J329"/>
      <c r="K329"/>
    </row>
    <row r="330" spans="2:11" s="27" customFormat="1" x14ac:dyDescent="0.3">
      <c r="B330" s="3"/>
      <c r="C330" s="25"/>
      <c r="D330" s="26"/>
      <c r="E330" s="8"/>
      <c r="F330" s="42"/>
      <c r="H330"/>
      <c r="I330"/>
      <c r="J330"/>
      <c r="K330"/>
    </row>
    <row r="331" spans="2:11" s="27" customFormat="1" x14ac:dyDescent="0.3">
      <c r="B331" s="3"/>
      <c r="C331" s="25"/>
      <c r="D331" s="26"/>
      <c r="E331" s="8"/>
      <c r="F331" s="42"/>
      <c r="H331"/>
      <c r="I331"/>
      <c r="J331"/>
      <c r="K331"/>
    </row>
    <row r="332" spans="2:11" s="27" customFormat="1" x14ac:dyDescent="0.3">
      <c r="B332" s="3"/>
      <c r="C332" s="25"/>
      <c r="D332" s="26"/>
      <c r="E332" s="8"/>
      <c r="F332" s="42"/>
      <c r="H332"/>
      <c r="I332"/>
      <c r="J332"/>
      <c r="K332"/>
    </row>
    <row r="333" spans="2:11" s="27" customFormat="1" x14ac:dyDescent="0.3">
      <c r="B333" s="3"/>
      <c r="C333" s="25"/>
      <c r="D333" s="26"/>
      <c r="E333" s="8"/>
      <c r="F333" s="42"/>
      <c r="H333"/>
      <c r="I333"/>
      <c r="J333"/>
      <c r="K333"/>
    </row>
    <row r="334" spans="2:11" s="27" customFormat="1" x14ac:dyDescent="0.3">
      <c r="B334" s="3"/>
      <c r="C334" s="25"/>
      <c r="D334" s="26"/>
      <c r="E334" s="8"/>
      <c r="F334" s="42"/>
      <c r="H334"/>
      <c r="I334"/>
      <c r="J334"/>
      <c r="K334"/>
    </row>
    <row r="335" spans="2:11" s="27" customFormat="1" x14ac:dyDescent="0.3">
      <c r="B335" s="3"/>
      <c r="C335" s="25"/>
      <c r="D335" s="26"/>
      <c r="E335" s="8"/>
      <c r="F335" s="42"/>
      <c r="H335"/>
      <c r="I335"/>
      <c r="J335"/>
      <c r="K335"/>
    </row>
    <row r="336" spans="2:11" s="27" customFormat="1" x14ac:dyDescent="0.3">
      <c r="B336" s="3"/>
      <c r="C336" s="25"/>
      <c r="D336" s="26"/>
      <c r="E336" s="8"/>
      <c r="F336" s="42"/>
      <c r="H336"/>
      <c r="I336"/>
      <c r="J336"/>
      <c r="K336"/>
    </row>
    <row r="337" spans="2:11" s="27" customFormat="1" x14ac:dyDescent="0.3">
      <c r="B337" s="3"/>
      <c r="C337" s="25"/>
      <c r="D337" s="26"/>
      <c r="E337" s="8"/>
      <c r="F337" s="42"/>
      <c r="H337"/>
      <c r="I337"/>
      <c r="J337"/>
      <c r="K337"/>
    </row>
    <row r="338" spans="2:11" s="27" customFormat="1" x14ac:dyDescent="0.3">
      <c r="B338" s="3"/>
      <c r="C338" s="25"/>
      <c r="D338" s="26"/>
      <c r="E338" s="8"/>
      <c r="F338" s="42"/>
      <c r="H338"/>
      <c r="I338"/>
      <c r="J338"/>
      <c r="K338"/>
    </row>
    <row r="339" spans="2:11" s="27" customFormat="1" x14ac:dyDescent="0.3">
      <c r="B339" s="3"/>
      <c r="C339" s="25"/>
      <c r="D339" s="26"/>
      <c r="E339" s="8"/>
      <c r="F339" s="42"/>
      <c r="H339"/>
      <c r="I339"/>
      <c r="J339"/>
      <c r="K339"/>
    </row>
    <row r="340" spans="2:11" s="27" customFormat="1" x14ac:dyDescent="0.3">
      <c r="B340" s="3"/>
      <c r="C340" s="25"/>
      <c r="D340" s="26"/>
      <c r="E340" s="8"/>
      <c r="F340" s="42"/>
      <c r="H340"/>
      <c r="I340"/>
      <c r="J340"/>
      <c r="K340"/>
    </row>
    <row r="341" spans="2:11" s="27" customFormat="1" x14ac:dyDescent="0.3">
      <c r="B341" s="3"/>
      <c r="C341" s="25"/>
      <c r="D341" s="26"/>
      <c r="E341" s="8"/>
      <c r="F341" s="42"/>
      <c r="H341"/>
      <c r="I341"/>
      <c r="J341"/>
      <c r="K341"/>
    </row>
    <row r="342" spans="2:11" s="27" customFormat="1" x14ac:dyDescent="0.3">
      <c r="B342" s="3"/>
      <c r="C342" s="25"/>
      <c r="D342" s="26"/>
      <c r="E342" s="8"/>
      <c r="F342" s="42"/>
      <c r="H342"/>
      <c r="I342"/>
      <c r="J342"/>
      <c r="K342"/>
    </row>
    <row r="343" spans="2:11" s="27" customFormat="1" x14ac:dyDescent="0.3">
      <c r="B343" s="3"/>
      <c r="C343" s="25"/>
      <c r="D343" s="26"/>
      <c r="E343" s="8"/>
      <c r="F343" s="42"/>
      <c r="H343"/>
      <c r="I343"/>
      <c r="J343"/>
      <c r="K343"/>
    </row>
    <row r="344" spans="2:11" s="27" customFormat="1" x14ac:dyDescent="0.3">
      <c r="B344" s="3"/>
      <c r="C344" s="25"/>
      <c r="D344" s="26"/>
      <c r="E344" s="8"/>
      <c r="F344" s="42"/>
      <c r="H344"/>
      <c r="I344"/>
      <c r="J344"/>
      <c r="K344"/>
    </row>
    <row r="345" spans="2:11" s="27" customFormat="1" x14ac:dyDescent="0.3">
      <c r="B345" s="3"/>
      <c r="C345" s="25"/>
      <c r="D345" s="26"/>
      <c r="E345" s="8"/>
      <c r="F345" s="42"/>
      <c r="H345"/>
      <c r="I345"/>
      <c r="J345"/>
      <c r="K345"/>
    </row>
    <row r="346" spans="2:11" s="27" customFormat="1" x14ac:dyDescent="0.3">
      <c r="B346" s="3"/>
      <c r="C346" s="25"/>
      <c r="D346" s="26"/>
      <c r="E346" s="8"/>
      <c r="F346" s="42"/>
      <c r="H346"/>
      <c r="I346"/>
      <c r="J346"/>
      <c r="K346"/>
    </row>
    <row r="347" spans="2:11" s="27" customFormat="1" x14ac:dyDescent="0.3">
      <c r="B347" s="3"/>
      <c r="C347" s="25"/>
      <c r="D347" s="26"/>
      <c r="E347" s="8"/>
      <c r="F347" s="42"/>
      <c r="H347"/>
      <c r="I347"/>
      <c r="J347"/>
      <c r="K347"/>
    </row>
    <row r="348" spans="2:11" s="27" customFormat="1" x14ac:dyDescent="0.3">
      <c r="B348" s="3"/>
      <c r="C348" s="25"/>
      <c r="D348" s="26"/>
      <c r="E348" s="8"/>
      <c r="F348" s="42"/>
      <c r="H348"/>
      <c r="I348"/>
      <c r="J348"/>
      <c r="K348"/>
    </row>
    <row r="349" spans="2:11" s="27" customFormat="1" x14ac:dyDescent="0.3">
      <c r="B349" s="3"/>
      <c r="C349" s="25"/>
      <c r="D349" s="26"/>
      <c r="E349" s="8"/>
      <c r="F349" s="42"/>
      <c r="H349"/>
      <c r="I349"/>
      <c r="J349"/>
      <c r="K349"/>
    </row>
    <row r="350" spans="2:11" s="27" customFormat="1" x14ac:dyDescent="0.3">
      <c r="B350" s="3"/>
      <c r="C350" s="25"/>
      <c r="D350" s="26"/>
      <c r="E350" s="8"/>
      <c r="F350" s="42"/>
      <c r="H350"/>
      <c r="I350"/>
      <c r="J350"/>
      <c r="K350"/>
    </row>
    <row r="351" spans="2:11" s="27" customFormat="1" x14ac:dyDescent="0.3">
      <c r="B351" s="3"/>
      <c r="C351" s="25"/>
      <c r="D351" s="26"/>
      <c r="E351" s="8"/>
      <c r="F351" s="42"/>
      <c r="H351"/>
      <c r="I351"/>
      <c r="J351"/>
      <c r="K351"/>
    </row>
    <row r="352" spans="2:11" s="27" customFormat="1" x14ac:dyDescent="0.3">
      <c r="B352" s="3"/>
      <c r="C352" s="25"/>
      <c r="D352" s="26"/>
      <c r="E352" s="8"/>
      <c r="F352" s="42"/>
      <c r="H352"/>
      <c r="I352"/>
      <c r="J352"/>
      <c r="K352"/>
    </row>
    <row r="353" spans="2:11" s="27" customFormat="1" x14ac:dyDescent="0.3">
      <c r="B353" s="3"/>
      <c r="C353" s="25"/>
      <c r="D353" s="26"/>
      <c r="E353" s="8"/>
      <c r="F353" s="42"/>
      <c r="H353"/>
      <c r="I353"/>
      <c r="J353"/>
      <c r="K353"/>
    </row>
    <row r="354" spans="2:11" s="27" customFormat="1" x14ac:dyDescent="0.3">
      <c r="B354" s="3"/>
      <c r="C354" s="25"/>
      <c r="D354" s="26"/>
      <c r="E354" s="8"/>
      <c r="F354" s="42"/>
      <c r="H354"/>
      <c r="I354"/>
      <c r="J354"/>
      <c r="K354"/>
    </row>
    <row r="355" spans="2:11" s="27" customFormat="1" x14ac:dyDescent="0.3">
      <c r="B355" s="3"/>
      <c r="C355" s="25"/>
      <c r="D355" s="26"/>
      <c r="E355" s="8"/>
      <c r="F355" s="42"/>
      <c r="H355"/>
      <c r="I355"/>
      <c r="J355"/>
      <c r="K355"/>
    </row>
    <row r="356" spans="2:11" s="27" customFormat="1" x14ac:dyDescent="0.3">
      <c r="B356" s="3"/>
      <c r="C356" s="25"/>
      <c r="D356" s="26"/>
      <c r="E356" s="8"/>
      <c r="F356" s="42"/>
      <c r="H356"/>
      <c r="I356"/>
      <c r="J356"/>
      <c r="K356"/>
    </row>
    <row r="357" spans="2:11" s="27" customFormat="1" x14ac:dyDescent="0.3">
      <c r="B357" s="3"/>
      <c r="C357" s="25"/>
      <c r="D357" s="26"/>
      <c r="E357" s="8"/>
      <c r="F357" s="42"/>
      <c r="H357"/>
      <c r="I357"/>
      <c r="J357"/>
      <c r="K357"/>
    </row>
  </sheetData>
  <sheetProtection algorithmName="SHA-512" hashValue="vdidH/302H3ygMuN5AAoozYijkGx8tssiCvxf7U/jcEim0qNt6QNFgNuMkyJsMQtwBh8p4RF6bZUoNUjS/WnlQ==" saltValue="1X//sILS7MDpx2zZifXDZA==" spinCount="100000" sheet="1" objects="1" scenarios="1"/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4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srpanj</vt:lpstr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Šaina</dc:creator>
  <cp:lastModifiedBy>Klaudija</cp:lastModifiedBy>
  <cp:lastPrinted>2026-01-22T09:45:42Z</cp:lastPrinted>
  <dcterms:created xsi:type="dcterms:W3CDTF">2015-03-27T08:41:49Z</dcterms:created>
  <dcterms:modified xsi:type="dcterms:W3CDTF">2026-01-22T09:49:03Z</dcterms:modified>
</cp:coreProperties>
</file>