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udija\Desktop\2026\Transparentnost\"/>
    </mc:Choice>
  </mc:AlternateContent>
  <xr:revisionPtr revIDLastSave="0" documentId="8_{E5F57162-960C-4763-8052-1CAEE511C33E}" xr6:coauthVersionLast="47" xr6:coauthVersionMax="47" xr10:uidLastSave="{00000000-0000-0000-0000-000000000000}"/>
  <bookViews>
    <workbookView xWindow="-25320" yWindow="270" windowWidth="25440" windowHeight="15270" activeTab="1" xr2:uid="{00000000-000D-0000-FFFF-FFFF00000000}"/>
  </bookViews>
  <sheets>
    <sheet name="01-2026" sheetId="1" r:id="rId1"/>
    <sheet name="02-20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1" i="2" l="1"/>
  <c r="E178" i="2"/>
  <c r="E174" i="2"/>
  <c r="E99" i="2"/>
  <c r="E98" i="2"/>
  <c r="E110" i="2" s="1"/>
  <c r="E166" i="2"/>
  <c r="E157" i="2"/>
  <c r="E159" i="2" s="1"/>
  <c r="E138" i="2"/>
  <c r="E127" i="2"/>
  <c r="E123" i="2"/>
  <c r="E54" i="2"/>
  <c r="E38" i="2"/>
  <c r="E34" i="2"/>
  <c r="E29" i="2"/>
  <c r="E15" i="2"/>
  <c r="E116" i="2"/>
  <c r="E67" i="2"/>
  <c r="E62" i="2"/>
  <c r="E145" i="2"/>
  <c r="E76" i="2"/>
  <c r="E72" i="2"/>
  <c r="E43" i="2"/>
  <c r="E121" i="1"/>
  <c r="E83" i="1"/>
  <c r="E104" i="1"/>
  <c r="E98" i="1"/>
  <c r="E93" i="1"/>
  <c r="E88" i="1"/>
  <c r="E75" i="1"/>
  <c r="E71" i="1"/>
  <c r="E60" i="1"/>
  <c r="E55" i="1"/>
  <c r="E49" i="1"/>
  <c r="E45" i="1"/>
  <c r="E36" i="1"/>
  <c r="E30" i="1"/>
  <c r="E17" i="1"/>
  <c r="E12" i="1"/>
</calcChain>
</file>

<file path=xl/sharedStrings.xml><?xml version="1.0" encoding="utf-8"?>
<sst xmlns="http://schemas.openxmlformats.org/spreadsheetml/2006/main" count="748" uniqueCount="380">
  <si>
    <t>NAZIV ISPLATITELJA: Fakultet za menadžment u turizmu i ugostiteljestvu, Opatija</t>
  </si>
  <si>
    <t>NAZIV PRIMATELJA</t>
  </si>
  <si>
    <t>OIB PRIMATELJA</t>
  </si>
  <si>
    <t>SJEDIŠTE</t>
  </si>
  <si>
    <t>Način objave - ukupni iznos po primatelju</t>
  </si>
  <si>
    <t>VRSTA RASHODA</t>
  </si>
  <si>
    <t>3213</t>
  </si>
  <si>
    <t>Stručno usavršavanje zaposlenika</t>
  </si>
  <si>
    <t>Rijeka</t>
  </si>
  <si>
    <t>Ukupno</t>
  </si>
  <si>
    <t>58843087891</t>
  </si>
  <si>
    <t>Zagreb</t>
  </si>
  <si>
    <t>3221</t>
  </si>
  <si>
    <t>Uredski materijal i ostali materijalni rashodi</t>
  </si>
  <si>
    <t>Opatija</t>
  </si>
  <si>
    <t>62171880268</t>
  </si>
  <si>
    <t>57807962737</t>
  </si>
  <si>
    <t>27759560625</t>
  </si>
  <si>
    <t>3231</t>
  </si>
  <si>
    <t>87311810356</t>
  </si>
  <si>
    <t>Čavle</t>
  </si>
  <si>
    <t>3232</t>
  </si>
  <si>
    <t>Usluge tekućeg i investicijskog održavanja</t>
  </si>
  <si>
    <t>36856415212</t>
  </si>
  <si>
    <t>06144393646</t>
  </si>
  <si>
    <t>3233</t>
  </si>
  <si>
    <t>Usluge promidžbe i informiranja</t>
  </si>
  <si>
    <t>3234</t>
  </si>
  <si>
    <t>Komunalne usluge</t>
  </si>
  <si>
    <t>Jurdani</t>
  </si>
  <si>
    <t>Zakupnine i najamnine</t>
  </si>
  <si>
    <t>80848401890</t>
  </si>
  <si>
    <t>Zdravstvene i veterinarske usluge</t>
  </si>
  <si>
    <t>3237</t>
  </si>
  <si>
    <t>Intelektualne i osobne usluge</t>
  </si>
  <si>
    <t>Lovran</t>
  </si>
  <si>
    <t>58335400167</t>
  </si>
  <si>
    <t>87500773013</t>
  </si>
  <si>
    <t>GDPR</t>
  </si>
  <si>
    <t>Kastav</t>
  </si>
  <si>
    <t>3239</t>
  </si>
  <si>
    <t>Ostale usluge</t>
  </si>
  <si>
    <t>33679708526</t>
  </si>
  <si>
    <t>48450888776</t>
  </si>
  <si>
    <t>3293</t>
  </si>
  <si>
    <t>Reprezentacija</t>
  </si>
  <si>
    <t>28922587775</t>
  </si>
  <si>
    <t>38281545411</t>
  </si>
  <si>
    <t>3294</t>
  </si>
  <si>
    <t>3299</t>
  </si>
  <si>
    <t>Ostali nespomenuti rashodi poslovanja</t>
  </si>
  <si>
    <t>MILENIJ HOTELI D.O.O.</t>
  </si>
  <si>
    <t>78796880101</t>
  </si>
  <si>
    <t>3431</t>
  </si>
  <si>
    <t>Bankarske usluge i usluge platnog prometa</t>
  </si>
  <si>
    <t>Uredska oprema i namještaj</t>
  </si>
  <si>
    <t>30641829498</t>
  </si>
  <si>
    <t>Sveukupno</t>
  </si>
  <si>
    <t>Isplate sredstava za razdoblje siječanj 2026. godine</t>
  </si>
  <si>
    <t>PARTNER BANKA</t>
  </si>
  <si>
    <t>71221608291</t>
  </si>
  <si>
    <t>ZAGREB, HRVATSKA</t>
  </si>
  <si>
    <t>1122</t>
  </si>
  <si>
    <t>Depoziti kod kreditnih i ostalih financijskih institucija – tuzemni</t>
  </si>
  <si>
    <t>1291</t>
  </si>
  <si>
    <t>Potraživanja za naknade koje se refundiraju i predujmove</t>
  </si>
  <si>
    <t>BILOGORSKO BJELOVARSKA ŽUPANIJA</t>
  </si>
  <si>
    <t/>
  </si>
  <si>
    <t>KATARINA LINE D.O.O., OPATIJA</t>
  </si>
  <si>
    <t>PALMA TRAVEL D.O.O.</t>
  </si>
  <si>
    <t>28573765652</t>
  </si>
  <si>
    <t>TERME TUHELJ D.O.O.</t>
  </si>
  <si>
    <t>56566580479</t>
  </si>
  <si>
    <t>CROATIA VITA D.O.O.RIJEKA</t>
  </si>
  <si>
    <t>2311</t>
  </si>
  <si>
    <t>Obveze za plaće - neto</t>
  </si>
  <si>
    <t>LIDIJA BAGARIĆ</t>
  </si>
  <si>
    <t>85800571380</t>
  </si>
  <si>
    <t>NEZAVISNI SINDIKAT ZNANOSTI I VISOKOG OBRAZOVANJA</t>
  </si>
  <si>
    <t>DRŽAVNI PRORAČUN</t>
  </si>
  <si>
    <t>9000000003045</t>
  </si>
  <si>
    <t>2314</t>
  </si>
  <si>
    <t>Obveze za porez i prirez na dohodak iz plaća</t>
  </si>
  <si>
    <t>2315</t>
  </si>
  <si>
    <t>Obveze za doprinose iz plaća</t>
  </si>
  <si>
    <t>HZZO</t>
  </si>
  <si>
    <t>02958272670</t>
  </si>
  <si>
    <t>2316</t>
  </si>
  <si>
    <t>Obveze za doprinose na plaće</t>
  </si>
  <si>
    <t>ALENKA ŠULJIĆ PETRC</t>
  </si>
  <si>
    <t>2317</t>
  </si>
  <si>
    <t>Ostale obveze za zaposlene</t>
  </si>
  <si>
    <t>SANDRA JANKOVIĆ</t>
  </si>
  <si>
    <t>2321</t>
  </si>
  <si>
    <t>Naknade troškova zaposlenima</t>
  </si>
  <si>
    <t>2323</t>
  </si>
  <si>
    <t>Rashodi za usluge</t>
  </si>
  <si>
    <t>ROMANA LEKIĆ</t>
  </si>
  <si>
    <t>2395</t>
  </si>
  <si>
    <t>Obveze za ostale nespomenute obveze</t>
  </si>
  <si>
    <t>2731</t>
  </si>
  <si>
    <t>Obveze za naplaćene tuđe prihode</t>
  </si>
  <si>
    <t>INŽENJERSKI BIRO D.O.O. ZAGREB</t>
  </si>
  <si>
    <t>84170114747</t>
  </si>
  <si>
    <t>AGENCIJA ZA KOMERCIJALNU DJELATNOST D.O.O.</t>
  </si>
  <si>
    <t>HRVATSKO DRUŠTVO EKONOMISTA ZAGREB</t>
  </si>
  <si>
    <t>72888590750</t>
  </si>
  <si>
    <t>ORELJ D.O.O.</t>
  </si>
  <si>
    <t>S.K. ELEKTRO D.O.O. OPATIJA</t>
  </si>
  <si>
    <t>47468733588</t>
  </si>
  <si>
    <t>VERENO D.O.O. OPATIJA 57807962737</t>
  </si>
  <si>
    <t>INA INDUSTRIJA NAFTE D.D., 27759560625</t>
  </si>
  <si>
    <t>3223</t>
  </si>
  <si>
    <t>Energija</t>
  </si>
  <si>
    <t>PETROL  D.O.O. ZAGREB, 75550985023</t>
  </si>
  <si>
    <t>75550985023</t>
  </si>
  <si>
    <t>HGSPOT GRUPA D.O.O.</t>
  </si>
  <si>
    <t>65553879500</t>
  </si>
  <si>
    <t>3224</t>
  </si>
  <si>
    <t>Materijal i dijelovi za tekuće i investicijsko održavanje</t>
  </si>
  <si>
    <t>HP HRVATSKA POŠTA</t>
  </si>
  <si>
    <t>Usluge telefona, interneta, pošte i prijevoza</t>
  </si>
  <si>
    <t>HRVATSKI TELEKOM D.D.</t>
  </si>
  <si>
    <t>81793146560</t>
  </si>
  <si>
    <t>ADRIALIFT D.O.O.</t>
  </si>
  <si>
    <t>MISCOM D.O.O., ČAVLE, 65230358232</t>
  </si>
  <si>
    <t>65230358232</t>
  </si>
  <si>
    <t>TOPLANE D.O.O. RIJEKA</t>
  </si>
  <si>
    <t>82266510597</t>
  </si>
  <si>
    <t>ZABA - ZAGREBAČKA BANKA D.D.</t>
  </si>
  <si>
    <t>92963223473</t>
  </si>
  <si>
    <t>LIBUKOM JURDANI D.O.O. JURDANI</t>
  </si>
  <si>
    <t>77671806963</t>
  </si>
  <si>
    <t>B ELEKTRONIKA D.O.O. RIJEKA</t>
  </si>
  <si>
    <t>3235</t>
  </si>
  <si>
    <t>PONDI D.O.O. SPLIT</t>
  </si>
  <si>
    <t>62781739468</t>
  </si>
  <si>
    <t>TEAM VIEWER GOPPINGEN</t>
  </si>
  <si>
    <t>DE245838579</t>
  </si>
  <si>
    <t>TSTAT S.R.L.</t>
  </si>
  <si>
    <t>IT01501640666</t>
  </si>
  <si>
    <t>3T.CABLE D.O.O. OPATIJA</t>
  </si>
  <si>
    <t>52945704293</t>
  </si>
  <si>
    <t>CROATIA POLIKLINIKA</t>
  </si>
  <si>
    <t>3236</t>
  </si>
  <si>
    <t>THALASSOTHERAPIA OPATIJA</t>
  </si>
  <si>
    <t>35372335047</t>
  </si>
  <si>
    <t>ALTAIR OBRT</t>
  </si>
  <si>
    <t>67852922022</t>
  </si>
  <si>
    <t>CONCEPT GENIUS D.O.O.</t>
  </si>
  <si>
    <t>07990816753</t>
  </si>
  <si>
    <t>RESTAURANT PLAVI PODRUM - VOLOSKO</t>
  </si>
  <si>
    <t>77935602302</t>
  </si>
  <si>
    <t>STUDENTSKI CENTAR KARLOVAC - PODRUŽNICA ZAGREB</t>
  </si>
  <si>
    <t>STUDENTSKI CENTAR RIJEKA, 87500773013</t>
  </si>
  <si>
    <t>TP, OBRT ZA PROMIDŽBU I MARKETING, VL. TOMISLAV PANCIROV</t>
  </si>
  <si>
    <t>39064976852</t>
  </si>
  <si>
    <t>LRH LIBURNIA RIVIERA HOTELI  D.D., 15573308024</t>
  </si>
  <si>
    <t>15573308024</t>
  </si>
  <si>
    <t>SECURITAS HRVATSKA D.O.O. ZAGREB</t>
  </si>
  <si>
    <t>TIM D.O.O. RIJEKA</t>
  </si>
  <si>
    <t>TRGOVINA KRK  MALINSKA, 66548420466</t>
  </si>
  <si>
    <t>66548420466</t>
  </si>
  <si>
    <t>UGOSTITELJSKI OBRT, RESTORAN "KNEZGRAD", LUCIANO HLANUDA, LOVRAN, TRG SLOBODE 12</t>
  </si>
  <si>
    <t>96108353656</t>
  </si>
  <si>
    <t>KLASTER ZDRAVSTVENOG TUR. KVARNERA  OPATIJA, 38281545411</t>
  </si>
  <si>
    <t>Članarine i norme</t>
  </si>
  <si>
    <t>UDRUGA SKAL KLUB KVARNER OPATIJA</t>
  </si>
  <si>
    <t>29279853216</t>
  </si>
  <si>
    <t>UDRUGA ZA PROUČAVANJE I RAZVOJ POMORSTVA</t>
  </si>
  <si>
    <t>37298403151</t>
  </si>
  <si>
    <t>EUROHERC OSIGURANJE D.D.</t>
  </si>
  <si>
    <t>22694857747</t>
  </si>
  <si>
    <t>GLORIA ART, OBRT ZA USLUGE, VL. GLORIA DRAGIČEVIĆ, KASTAV, JURJENIĆI 14</t>
  </si>
  <si>
    <t>86888383457</t>
  </si>
  <si>
    <t>SENSUM D.O.O. RIJEKA</t>
  </si>
  <si>
    <t>83240465383</t>
  </si>
  <si>
    <t>LESNINA D.O.O.</t>
  </si>
  <si>
    <t>36998794856</t>
  </si>
  <si>
    <t>4221</t>
  </si>
  <si>
    <t>SIGNETA D.O.O., ZAGREB, 30641829498</t>
  </si>
  <si>
    <t>4241</t>
  </si>
  <si>
    <t>Knjige</t>
  </si>
  <si>
    <t>Bjelovar</t>
  </si>
  <si>
    <t>Tuhelj</t>
  </si>
  <si>
    <t>Split</t>
  </si>
  <si>
    <t>Goopingen, Njemačka</t>
  </si>
  <si>
    <t>Sulmona, Italija</t>
  </si>
  <si>
    <t>Galižana</t>
  </si>
  <si>
    <t>Malinska</t>
  </si>
  <si>
    <t>Službena putovanja</t>
  </si>
  <si>
    <t>52931027628</t>
  </si>
  <si>
    <t>IP REKLAMNI STUDIO</t>
  </si>
  <si>
    <t>66942768272</t>
  </si>
  <si>
    <t>63398817957</t>
  </si>
  <si>
    <t xml:space="preserve">VENTEX D.O.O. </t>
  </si>
  <si>
    <t>63073332379</t>
  </si>
  <si>
    <t>A1 HRVATSKA D.O.O.</t>
  </si>
  <si>
    <t>29524210204</t>
  </si>
  <si>
    <t>NN NARODNE NOVINE ZAGREB</t>
  </si>
  <si>
    <t>64546066176</t>
  </si>
  <si>
    <t>80805858278</t>
  </si>
  <si>
    <t>KOMUNALAC D.O.O. OPATIJA</t>
  </si>
  <si>
    <t>30295003016</t>
  </si>
  <si>
    <t>Matulji</t>
  </si>
  <si>
    <t>Računalne usluge</t>
  </si>
  <si>
    <t>FINA ZAGREB</t>
  </si>
  <si>
    <t>85821130368</t>
  </si>
  <si>
    <t>46118101286</t>
  </si>
  <si>
    <t>77917801452</t>
  </si>
  <si>
    <t>SVEUČILIŠNA KNJIŽNICA RIJEKA</t>
  </si>
  <si>
    <t>84122581314</t>
  </si>
  <si>
    <t>Premije osiguranja</t>
  </si>
  <si>
    <t>CROATIA OSIGURANJE</t>
  </si>
  <si>
    <t>26187994862</t>
  </si>
  <si>
    <t>KLASTER ZDRAVSTVENOG TURIZMA KVARNERA</t>
  </si>
  <si>
    <t>21805735996</t>
  </si>
  <si>
    <t>68419124305</t>
  </si>
  <si>
    <t>Uređaji, strojevi i oprema za ostale namjene</t>
  </si>
  <si>
    <t>Plaće za siječanj</t>
  </si>
  <si>
    <t>Ostale naknade zaposlenicima</t>
  </si>
  <si>
    <t>Dora Smolčić Jurdana</t>
  </si>
  <si>
    <t>Ines Milohnić</t>
  </si>
  <si>
    <t>Vedrana Čikeš</t>
  </si>
  <si>
    <t>Sandra Marman</t>
  </si>
  <si>
    <t>Nataša Kovačić Stilinović</t>
  </si>
  <si>
    <t>STUDENTSKI CENTAR RIJEKA</t>
  </si>
  <si>
    <t>SVEUKUPNO</t>
  </si>
  <si>
    <t>Isplate sredstava za razdoblje OŽUJAK 2026. godine</t>
  </si>
  <si>
    <t>05461674840</t>
  </si>
  <si>
    <t>09575099931</t>
  </si>
  <si>
    <t>75508100288</t>
  </si>
  <si>
    <t>34016189309</t>
  </si>
  <si>
    <t>55967593756</t>
  </si>
  <si>
    <t>10134884793</t>
  </si>
  <si>
    <t>89313718238</t>
  </si>
  <si>
    <t>Požega</t>
  </si>
  <si>
    <t>Bug d.o.o.</t>
  </si>
  <si>
    <t xml:space="preserve">Projekt jednako razvoj </t>
  </si>
  <si>
    <t>RRIF hrvatska zajed.račun.i fin.djelatnika</t>
  </si>
  <si>
    <t>Srce računski centar</t>
  </si>
  <si>
    <t>TPT edukacije</t>
  </si>
  <si>
    <t>Udruga Irenet</t>
  </si>
  <si>
    <t>Udruga "Selo"</t>
  </si>
  <si>
    <t>UPUHH - udruga poduzetnika u hotelijerstvu hr</t>
  </si>
  <si>
    <t xml:space="preserve">Zagreb </t>
  </si>
  <si>
    <t>Orelj d.o.o</t>
  </si>
  <si>
    <t>Novi list Riejka</t>
  </si>
  <si>
    <t>Hpošta</t>
  </si>
  <si>
    <t>Borea d.o.o.</t>
  </si>
  <si>
    <t>Agencija za komercijalnu djelatnost d.o.o.</t>
  </si>
  <si>
    <t>"Bon-ton" d.o.o.</t>
  </si>
  <si>
    <t>Trgovina Krk d.o.o.</t>
  </si>
  <si>
    <t>WMD d.o.o.</t>
  </si>
  <si>
    <t>Vereno d.o.o.</t>
  </si>
  <si>
    <t>42761894507</t>
  </si>
  <si>
    <t>44110106406</t>
  </si>
  <si>
    <t>50791193834</t>
  </si>
  <si>
    <t>HEP OPSKRBA d.o.o.</t>
  </si>
  <si>
    <t>INA d..d</t>
  </si>
  <si>
    <t>PETROL d.o.o.</t>
  </si>
  <si>
    <t>Brinox d.o.o.</t>
  </si>
  <si>
    <t>Hrvatski telekom</t>
  </si>
  <si>
    <t>Adrialift d.o.o.</t>
  </si>
  <si>
    <t>A-metal d.o.o.</t>
  </si>
  <si>
    <t>B elektronika d.o.o. rijeka</t>
  </si>
  <si>
    <t>Balvan d. o. o.</t>
  </si>
  <si>
    <t>Grbac tim d.o.o.</t>
  </si>
  <si>
    <t>iItel trade servisi d.o.o.</t>
  </si>
  <si>
    <t>Lusso obrt</t>
  </si>
  <si>
    <t>Miscom d.o.o., čavle, 65230358232</t>
  </si>
  <si>
    <t>Sa-ba d.o.o. matulji</t>
  </si>
  <si>
    <t>DMD promocija d.o.o.</t>
  </si>
  <si>
    <t>Media tim d.o.o.</t>
  </si>
  <si>
    <t xml:space="preserve">Novi list </t>
  </si>
  <si>
    <t>Studio Brzak</t>
  </si>
  <si>
    <t>Poreč</t>
  </si>
  <si>
    <t>AGSP agencija</t>
  </si>
  <si>
    <t>01363674869</t>
  </si>
  <si>
    <t>42961482220</t>
  </si>
  <si>
    <t>03754530037</t>
  </si>
  <si>
    <t>65484384903</t>
  </si>
  <si>
    <t>03065111232</t>
  </si>
  <si>
    <t>KD Vodovod i kanalizacija</t>
  </si>
  <si>
    <t>Crikvenica Opatija eko d.o.o.</t>
  </si>
  <si>
    <t>B elektronika d.o.o.</t>
  </si>
  <si>
    <t>3t cable d.o.o.</t>
  </si>
  <si>
    <t>POLIKLINKA Croatia</t>
  </si>
  <si>
    <t>SMART udruga</t>
  </si>
  <si>
    <t>Best solutions</t>
  </si>
  <si>
    <t>Netcom d.o.o.</t>
  </si>
  <si>
    <t>RIS d.o.o.</t>
  </si>
  <si>
    <t>Tim d.o.o.</t>
  </si>
  <si>
    <t xml:space="preserve">FINA </t>
  </si>
  <si>
    <t>Lavanda M obrt</t>
  </si>
  <si>
    <t>Novax d.o.o.</t>
  </si>
  <si>
    <t>Tiskara i grafika Viškovo</t>
  </si>
  <si>
    <t>Viškovo</t>
  </si>
  <si>
    <t>Generali osiguranje</t>
  </si>
  <si>
    <t>Fidelio tailor d.o.o.</t>
  </si>
  <si>
    <t>Hug &amp; punch d.o.o.</t>
  </si>
  <si>
    <t>Manifaktura</t>
  </si>
  <si>
    <t>Radnik d.o.o.</t>
  </si>
  <si>
    <t>Studentski centar Rijeka</t>
  </si>
  <si>
    <t>TDK d.o.o.</t>
  </si>
  <si>
    <t>Trgovina Krk</t>
  </si>
  <si>
    <t>Atlas Ass</t>
  </si>
  <si>
    <t>Nizozemska</t>
  </si>
  <si>
    <t>UDEKOM Srbija</t>
  </si>
  <si>
    <t>Srbija</t>
  </si>
  <si>
    <t>UNWTO Academy</t>
  </si>
  <si>
    <t xml:space="preserve">HRVATSKA RADIOTELEVIZIJA </t>
  </si>
  <si>
    <t>LRH LIBURNIA RIVIERA HOTELI d.d.</t>
  </si>
  <si>
    <t>Milenij hoteli d.o.o.</t>
  </si>
  <si>
    <t>Nomago nobility d.o.o.</t>
  </si>
  <si>
    <t>Primo turistička agencija d.o.o.</t>
  </si>
  <si>
    <t>Sluga d.o.o</t>
  </si>
  <si>
    <t>Studio Obscura</t>
  </si>
  <si>
    <t>Čakovec</t>
  </si>
  <si>
    <t xml:space="preserve">Travel experience </t>
  </si>
  <si>
    <t>Trave land night sl</t>
  </si>
  <si>
    <t>Španjolska</t>
  </si>
  <si>
    <t>Trgovački obrt Maćuhica</t>
  </si>
  <si>
    <t>Domaća radinost Marina G.</t>
  </si>
  <si>
    <t>Ventex d.o.o.</t>
  </si>
  <si>
    <t>Instar d.o.o.</t>
  </si>
  <si>
    <t>Velika Gorica</t>
  </si>
  <si>
    <t>Decathlon</t>
  </si>
  <si>
    <t>M.E.P. d.o.o.</t>
  </si>
  <si>
    <t>Knjige u knjižnici</t>
  </si>
  <si>
    <t>Signeta</t>
  </si>
  <si>
    <t>46094474369</t>
  </si>
  <si>
    <t>73902973666</t>
  </si>
  <si>
    <t>08638812248</t>
  </si>
  <si>
    <t>74859215675</t>
  </si>
  <si>
    <t>00281914459</t>
  </si>
  <si>
    <t>79643690725</t>
  </si>
  <si>
    <t>70754109544</t>
  </si>
  <si>
    <t>97997410614</t>
  </si>
  <si>
    <t>92566577872</t>
  </si>
  <si>
    <t>13980940042</t>
  </si>
  <si>
    <t>26619170672</t>
  </si>
  <si>
    <t>NL001384983B0</t>
  </si>
  <si>
    <t>108747027</t>
  </si>
  <si>
    <t>71584521168</t>
  </si>
  <si>
    <t>70852164421</t>
  </si>
  <si>
    <t>42488410612</t>
  </si>
  <si>
    <t>73468164961</t>
  </si>
  <si>
    <t>67655696682</t>
  </si>
  <si>
    <t>03857142786</t>
  </si>
  <si>
    <t>07168086085</t>
  </si>
  <si>
    <t>64308723629</t>
  </si>
  <si>
    <t>50090625176</t>
  </si>
  <si>
    <t xml:space="preserve">UPI-2M PLUS </t>
  </si>
  <si>
    <t>94443043935</t>
  </si>
  <si>
    <t>Antonija Šarić</t>
  </si>
  <si>
    <t>Flavio Gregorović</t>
  </si>
  <si>
    <t>Frane Skoblar</t>
  </si>
  <si>
    <t>Irena Ateljević</t>
  </si>
  <si>
    <t>Vlastimir Ivančić</t>
  </si>
  <si>
    <t>Jelena Bezmarević</t>
  </si>
  <si>
    <t>Josipa Cvelić Bonifačić</t>
  </si>
  <si>
    <t>KG MEDIA</t>
  </si>
  <si>
    <t>Karla Keča</t>
  </si>
  <si>
    <t>Kristina Črnjar</t>
  </si>
  <si>
    <t>Marija Vukelić</t>
  </si>
  <si>
    <t>Nataša Ivančević</t>
  </si>
  <si>
    <t>Nataša Radešić</t>
  </si>
  <si>
    <t>Karmela Liber</t>
  </si>
  <si>
    <t>Nada Kozina</t>
  </si>
  <si>
    <t>Nikola Račeta</t>
  </si>
  <si>
    <t>Renata Dončević</t>
  </si>
  <si>
    <t>Romana Lekić</t>
  </si>
  <si>
    <t>Sandra Janković</t>
  </si>
  <si>
    <t>Tanja ivek</t>
  </si>
  <si>
    <t>Tomislav Mičetić</t>
  </si>
  <si>
    <t>Valentina Bacila</t>
  </si>
  <si>
    <t>Vanja Čotić Poturić</t>
  </si>
  <si>
    <t>16.4.2026.</t>
  </si>
  <si>
    <t>S.K. elektro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</si>
</sst>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Arial"/>
      <family val="2"/>
      <charset val="238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2" fillId="2" borderId="1" xfId="0" applyFont="1" applyFill="1" applyBorder="1" applyAlignment="1">
      <alignment horizontal="left" vertical="center" wrapText="1" indent="1"/>
    </xf>
    <xf numFmtId="14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right" vertical="center" indent="1"/>
    </xf>
    <xf numFmtId="4" fontId="2" fillId="0" borderId="0" xfId="0" applyNumberFormat="1" applyFont="1" applyAlignment="1">
      <alignment horizontal="right" vertical="center" indent="1"/>
    </xf>
    <xf numFmtId="4" fontId="2" fillId="0" borderId="4" xfId="0" applyNumberFormat="1" applyFont="1" applyBorder="1" applyAlignment="1">
      <alignment horizontal="right" vertical="center" indent="1"/>
    </xf>
    <xf numFmtId="43" fontId="2" fillId="0" borderId="0" xfId="1" applyFont="1" applyBorder="1" applyAlignment="1">
      <alignment horizontal="right" vertical="center" indent="1"/>
    </xf>
    <xf numFmtId="0" fontId="2" fillId="0" borderId="4" xfId="0" applyFont="1" applyBorder="1" applyAlignment="1">
      <alignment horizontal="left" indent="1"/>
    </xf>
    <xf numFmtId="4" fontId="2" fillId="0" borderId="5" xfId="0" applyNumberFormat="1" applyFont="1" applyBorder="1" applyAlignment="1">
      <alignment horizontal="right" vertical="center" indent="1"/>
    </xf>
    <xf numFmtId="4" fontId="2" fillId="0" borderId="0" xfId="0" applyNumberFormat="1" applyFont="1" applyBorder="1" applyAlignment="1">
      <alignment horizontal="right" vertical="center" indent="1"/>
    </xf>
    <xf numFmtId="0" fontId="0" fillId="0" borderId="0" xfId="0" applyFill="1"/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righ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43" fontId="2" fillId="3" borderId="0" xfId="1" applyFont="1" applyFill="1" applyAlignment="1">
      <alignment horizontal="right" vertical="center" inden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4" fontId="0" fillId="0" borderId="0" xfId="0" applyNumberFormat="1"/>
    <xf numFmtId="4" fontId="2" fillId="0" borderId="0" xfId="0" applyNumberFormat="1" applyFont="1"/>
    <xf numFmtId="43" fontId="2" fillId="0" borderId="4" xfId="1" applyFont="1" applyBorder="1" applyAlignment="1">
      <alignment horizontal="right" vertical="center" indent="1"/>
    </xf>
    <xf numFmtId="4" fontId="0" fillId="0" borderId="4" xfId="0" applyNumberFormat="1" applyBorder="1"/>
    <xf numFmtId="4" fontId="2" fillId="0" borderId="0" xfId="0" applyNumberFormat="1" applyFont="1" applyBorder="1" applyAlignment="1">
      <alignment horizontal="center"/>
    </xf>
    <xf numFmtId="43" fontId="2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4" fontId="6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Obično_List4" xfId="2" xr:uid="{9D2C7B01-7D29-41D0-92F7-933914656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udija/Downloads/JAV_OBJ_16-04-2026_13-50-4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7">
          <cell r="D117">
            <v>3120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39"/>
  <sheetViews>
    <sheetView workbookViewId="0">
      <pane xSplit="2" ySplit="4" topLeftCell="C107" activePane="bottomRight" state="frozen"/>
      <selection pane="topRight" activeCell="C1" sqref="C1"/>
      <selection pane="bottomLeft" activeCell="A5" sqref="A5"/>
      <selection pane="bottomRight" activeCell="E119" sqref="E119"/>
    </sheetView>
  </sheetViews>
  <sheetFormatPr defaultRowHeight="16.5" x14ac:dyDescent="0.25"/>
  <cols>
    <col min="1" max="1" width="3" customWidth="1"/>
    <col min="2" max="2" width="52.42578125" style="6" customWidth="1"/>
    <col min="3" max="3" width="19" style="1" customWidth="1"/>
    <col min="4" max="4" width="21.5703125" style="6" customWidth="1"/>
    <col min="5" max="5" width="15.5703125" style="11" customWidth="1"/>
    <col min="6" max="6" width="11" style="1" customWidth="1"/>
    <col min="7" max="7" width="54.140625" style="6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25">
      <c r="B1" s="6" t="s">
        <v>0</v>
      </c>
    </row>
    <row r="2" spans="2:7" x14ac:dyDescent="0.25">
      <c r="B2" s="6" t="s">
        <v>58</v>
      </c>
    </row>
    <row r="4" spans="2:7" ht="49.5" customHeight="1" x14ac:dyDescent="0.25">
      <c r="B4" s="13" t="s">
        <v>1</v>
      </c>
      <c r="C4" s="4" t="s">
        <v>2</v>
      </c>
      <c r="D4" s="13" t="s">
        <v>3</v>
      </c>
      <c r="E4" s="5" t="s">
        <v>4</v>
      </c>
      <c r="F4" s="43" t="s">
        <v>5</v>
      </c>
      <c r="G4" s="44"/>
    </row>
    <row r="5" spans="2:7" ht="12.95" customHeight="1" x14ac:dyDescent="0.25">
      <c r="E5" s="15"/>
    </row>
    <row r="6" spans="2:7" ht="15" customHeight="1" x14ac:dyDescent="0.3">
      <c r="B6" s="7" t="s">
        <v>59</v>
      </c>
      <c r="C6" s="9" t="s">
        <v>60</v>
      </c>
      <c r="D6" s="7" t="s">
        <v>11</v>
      </c>
      <c r="E6" s="17">
        <v>600000</v>
      </c>
      <c r="F6" s="9" t="s">
        <v>62</v>
      </c>
      <c r="G6" s="19" t="s">
        <v>63</v>
      </c>
    </row>
    <row r="7" spans="2:7" ht="15" customHeight="1" x14ac:dyDescent="0.25"/>
    <row r="8" spans="2:7" ht="15" customHeight="1" x14ac:dyDescent="0.3">
      <c r="B8" s="6" t="s">
        <v>66</v>
      </c>
      <c r="C8" s="2">
        <v>12928625880</v>
      </c>
      <c r="D8" s="6" t="s">
        <v>183</v>
      </c>
      <c r="E8" s="16">
        <v>40</v>
      </c>
      <c r="F8" s="2" t="s">
        <v>64</v>
      </c>
      <c r="G8" s="12" t="s">
        <v>65</v>
      </c>
    </row>
    <row r="9" spans="2:7" ht="15" customHeight="1" x14ac:dyDescent="0.3">
      <c r="B9" s="6" t="s">
        <v>68</v>
      </c>
      <c r="C9" s="2" t="s">
        <v>46</v>
      </c>
      <c r="D9" s="6" t="s">
        <v>14</v>
      </c>
      <c r="E9" s="16">
        <v>440</v>
      </c>
    </row>
    <row r="10" spans="2:7" ht="15" customHeight="1" x14ac:dyDescent="0.3">
      <c r="B10" s="6" t="s">
        <v>69</v>
      </c>
      <c r="C10" s="2" t="s">
        <v>70</v>
      </c>
      <c r="D10" s="6" t="s">
        <v>11</v>
      </c>
      <c r="E10" s="16">
        <v>594.88</v>
      </c>
    </row>
    <row r="11" spans="2:7" ht="15" customHeight="1" x14ac:dyDescent="0.3">
      <c r="B11" s="7" t="s">
        <v>71</v>
      </c>
      <c r="C11" s="9" t="s">
        <v>72</v>
      </c>
      <c r="D11" s="7" t="s">
        <v>184</v>
      </c>
      <c r="E11" s="17">
        <v>559.35</v>
      </c>
      <c r="F11" s="8"/>
      <c r="G11" s="7"/>
    </row>
    <row r="12" spans="2:7" ht="15" customHeight="1" x14ac:dyDescent="0.25">
      <c r="B12" s="6" t="s">
        <v>9</v>
      </c>
      <c r="E12" s="20">
        <f>SUM(E8:E11)</f>
        <v>1634.23</v>
      </c>
    </row>
    <row r="13" spans="2:7" ht="15" customHeight="1" x14ac:dyDescent="0.25"/>
    <row r="14" spans="2:7" ht="15" customHeight="1" x14ac:dyDescent="0.3">
      <c r="B14" s="6" t="s">
        <v>73</v>
      </c>
      <c r="C14" s="2">
        <v>66444896432</v>
      </c>
      <c r="D14" s="6" t="s">
        <v>8</v>
      </c>
      <c r="E14" s="16">
        <v>5.18</v>
      </c>
      <c r="F14" s="2" t="s">
        <v>74</v>
      </c>
      <c r="G14" s="12" t="s">
        <v>75</v>
      </c>
    </row>
    <row r="15" spans="2:7" ht="15" customHeight="1" x14ac:dyDescent="0.3">
      <c r="B15" s="6" t="s">
        <v>76</v>
      </c>
      <c r="C15" s="2" t="s">
        <v>77</v>
      </c>
      <c r="D15" s="6" t="s">
        <v>14</v>
      </c>
      <c r="E15" s="16">
        <v>82.41</v>
      </c>
      <c r="F15" s="2"/>
      <c r="G15" s="12"/>
    </row>
    <row r="16" spans="2:7" ht="15" customHeight="1" x14ac:dyDescent="0.3">
      <c r="B16" s="7" t="s">
        <v>78</v>
      </c>
      <c r="C16" s="9">
        <v>44542870641</v>
      </c>
      <c r="D16" s="7" t="s">
        <v>11</v>
      </c>
      <c r="E16" s="17">
        <v>11.44</v>
      </c>
      <c r="F16" s="9"/>
      <c r="G16" s="19"/>
    </row>
    <row r="17" spans="2:7" ht="15" customHeight="1" x14ac:dyDescent="0.25">
      <c r="B17" s="6" t="s">
        <v>9</v>
      </c>
      <c r="E17" s="21">
        <f>SUM(E14:E16)</f>
        <v>99.03</v>
      </c>
    </row>
    <row r="18" spans="2:7" ht="15" customHeight="1" x14ac:dyDescent="0.25">
      <c r="E18" s="18"/>
    </row>
    <row r="19" spans="2:7" ht="15" customHeight="1" x14ac:dyDescent="0.3">
      <c r="B19" s="7" t="s">
        <v>79</v>
      </c>
      <c r="C19" s="9" t="s">
        <v>80</v>
      </c>
      <c r="D19" s="7" t="s">
        <v>11</v>
      </c>
      <c r="E19" s="17">
        <v>2874.17</v>
      </c>
      <c r="F19" s="9" t="s">
        <v>81</v>
      </c>
      <c r="G19" s="19" t="s">
        <v>82</v>
      </c>
    </row>
    <row r="20" spans="2:7" ht="15" customHeight="1" x14ac:dyDescent="0.25"/>
    <row r="21" spans="2:7" ht="15" customHeight="1" x14ac:dyDescent="0.3">
      <c r="B21" s="7" t="s">
        <v>79</v>
      </c>
      <c r="C21" s="9" t="s">
        <v>80</v>
      </c>
      <c r="D21" s="7" t="s">
        <v>11</v>
      </c>
      <c r="E21" s="17">
        <v>4481.0600000000004</v>
      </c>
      <c r="F21" s="9" t="s">
        <v>83</v>
      </c>
      <c r="G21" s="19" t="s">
        <v>84</v>
      </c>
    </row>
    <row r="22" spans="2:7" ht="15" customHeight="1" x14ac:dyDescent="0.25"/>
    <row r="23" spans="2:7" ht="15" customHeight="1" x14ac:dyDescent="0.3">
      <c r="B23" s="7" t="s">
        <v>85</v>
      </c>
      <c r="C23" s="9" t="s">
        <v>86</v>
      </c>
      <c r="D23" s="7" t="s">
        <v>11</v>
      </c>
      <c r="E23" s="17">
        <v>3727.22</v>
      </c>
      <c r="F23" s="9" t="s">
        <v>87</v>
      </c>
      <c r="G23" s="19" t="s">
        <v>88</v>
      </c>
    </row>
    <row r="24" spans="2:7" ht="15" customHeight="1" x14ac:dyDescent="0.25"/>
    <row r="25" spans="2:7" ht="15" customHeight="1" x14ac:dyDescent="0.3">
      <c r="B25" s="6" t="s">
        <v>89</v>
      </c>
      <c r="C25" s="1" t="s">
        <v>38</v>
      </c>
      <c r="D25" s="6" t="s">
        <v>38</v>
      </c>
      <c r="E25" s="16">
        <v>100</v>
      </c>
      <c r="F25" s="2" t="s">
        <v>90</v>
      </c>
      <c r="G25" s="12" t="s">
        <v>91</v>
      </c>
    </row>
    <row r="26" spans="2:7" ht="15" customHeight="1" x14ac:dyDescent="0.3">
      <c r="B26" s="6" t="s">
        <v>79</v>
      </c>
      <c r="C26" s="2" t="s">
        <v>80</v>
      </c>
      <c r="D26" s="27" t="s">
        <v>11</v>
      </c>
      <c r="E26" s="16">
        <v>569.35</v>
      </c>
      <c r="F26" s="2"/>
      <c r="G26" s="12"/>
    </row>
    <row r="27" spans="2:7" ht="15" customHeight="1" x14ac:dyDescent="0.3">
      <c r="B27" s="6" t="s">
        <v>85</v>
      </c>
      <c r="C27" s="2" t="s">
        <v>86</v>
      </c>
      <c r="D27" s="27" t="s">
        <v>11</v>
      </c>
      <c r="E27" s="16">
        <v>260.95</v>
      </c>
      <c r="F27" s="2"/>
      <c r="G27" s="12"/>
    </row>
    <row r="28" spans="2:7" ht="15" customHeight="1" x14ac:dyDescent="0.3">
      <c r="B28" s="6" t="s">
        <v>76</v>
      </c>
      <c r="C28" s="1" t="s">
        <v>38</v>
      </c>
      <c r="D28" s="6" t="s">
        <v>38</v>
      </c>
      <c r="E28" s="16">
        <v>100</v>
      </c>
      <c r="F28" s="2"/>
      <c r="G28" s="12"/>
    </row>
    <row r="29" spans="2:7" ht="15" customHeight="1" x14ac:dyDescent="0.3">
      <c r="B29" s="7" t="s">
        <v>92</v>
      </c>
      <c r="C29" s="8" t="s">
        <v>38</v>
      </c>
      <c r="D29" s="7" t="s">
        <v>38</v>
      </c>
      <c r="E29" s="17">
        <v>100</v>
      </c>
      <c r="F29" s="9"/>
      <c r="G29" s="19"/>
    </row>
    <row r="30" spans="2:7" s="22" customFormat="1" ht="15" customHeight="1" x14ac:dyDescent="0.3">
      <c r="B30" s="6" t="s">
        <v>9</v>
      </c>
      <c r="C30" s="24"/>
      <c r="D30" s="23"/>
      <c r="E30" s="16">
        <f>SUM(E25:E29)</f>
        <v>1130.3</v>
      </c>
      <c r="F30" s="24"/>
      <c r="G30" s="26"/>
    </row>
    <row r="31" spans="2:7" ht="15" customHeight="1" x14ac:dyDescent="0.25"/>
    <row r="32" spans="2:7" ht="15" customHeight="1" x14ac:dyDescent="0.3">
      <c r="B32" s="6" t="s">
        <v>79</v>
      </c>
      <c r="C32" s="2" t="s">
        <v>80</v>
      </c>
      <c r="D32" s="27" t="s">
        <v>11</v>
      </c>
      <c r="E32" s="16">
        <v>1675.96</v>
      </c>
      <c r="F32" s="2" t="s">
        <v>95</v>
      </c>
      <c r="G32" s="12" t="s">
        <v>96</v>
      </c>
    </row>
    <row r="33" spans="2:7" ht="15" customHeight="1" x14ac:dyDescent="0.3">
      <c r="B33" s="6" t="s">
        <v>85</v>
      </c>
      <c r="C33" s="2" t="s">
        <v>86</v>
      </c>
      <c r="D33" s="27" t="s">
        <v>11</v>
      </c>
      <c r="E33" s="16">
        <v>433.06</v>
      </c>
      <c r="F33" s="2"/>
      <c r="G33" s="12"/>
    </row>
    <row r="34" spans="2:7" ht="15" customHeight="1" x14ac:dyDescent="0.3">
      <c r="B34" s="6" t="s">
        <v>76</v>
      </c>
      <c r="C34" s="1" t="s">
        <v>38</v>
      </c>
      <c r="D34" s="6" t="s">
        <v>38</v>
      </c>
      <c r="E34" s="16">
        <v>114.59</v>
      </c>
      <c r="F34" s="2"/>
      <c r="G34" s="12"/>
    </row>
    <row r="35" spans="2:7" ht="15" customHeight="1" x14ac:dyDescent="0.3">
      <c r="B35" s="7" t="s">
        <v>97</v>
      </c>
      <c r="C35" s="8" t="s">
        <v>38</v>
      </c>
      <c r="D35" s="7" t="s">
        <v>38</v>
      </c>
      <c r="E35" s="17">
        <v>100</v>
      </c>
      <c r="F35" s="9"/>
      <c r="G35" s="19"/>
    </row>
    <row r="36" spans="2:7" s="22" customFormat="1" ht="15" customHeight="1" x14ac:dyDescent="0.3">
      <c r="B36" s="6" t="s">
        <v>9</v>
      </c>
      <c r="C36" s="24"/>
      <c r="D36" s="23"/>
      <c r="E36" s="25">
        <f>SUM(E32:E35)</f>
        <v>2323.61</v>
      </c>
      <c r="F36" s="24"/>
      <c r="G36" s="26"/>
    </row>
    <row r="37" spans="2:7" ht="15" customHeight="1" x14ac:dyDescent="0.25"/>
    <row r="38" spans="2:7" x14ac:dyDescent="0.3">
      <c r="B38" s="7" t="s">
        <v>102</v>
      </c>
      <c r="C38" s="9" t="s">
        <v>103</v>
      </c>
      <c r="D38" s="7" t="s">
        <v>61</v>
      </c>
      <c r="E38" s="17">
        <v>2205</v>
      </c>
      <c r="F38" s="9" t="s">
        <v>6</v>
      </c>
      <c r="G38" s="19" t="s">
        <v>7</v>
      </c>
    </row>
    <row r="39" spans="2:7" ht="15" customHeight="1" x14ac:dyDescent="0.25"/>
    <row r="40" spans="2:7" ht="15" customHeight="1" x14ac:dyDescent="0.3">
      <c r="B40" s="6" t="s">
        <v>104</v>
      </c>
      <c r="C40" s="2" t="s">
        <v>10</v>
      </c>
      <c r="D40" s="27" t="s">
        <v>11</v>
      </c>
      <c r="E40" s="16">
        <v>163.80000000000001</v>
      </c>
      <c r="F40" s="2" t="s">
        <v>12</v>
      </c>
      <c r="G40" s="12" t="s">
        <v>13</v>
      </c>
    </row>
    <row r="41" spans="2:7" ht="15" customHeight="1" x14ac:dyDescent="0.3">
      <c r="B41" s="6" t="s">
        <v>105</v>
      </c>
      <c r="C41" s="2" t="s">
        <v>106</v>
      </c>
      <c r="D41" s="27" t="s">
        <v>11</v>
      </c>
      <c r="E41" s="16">
        <v>2123.56</v>
      </c>
      <c r="F41" s="2"/>
      <c r="G41" s="12"/>
    </row>
    <row r="42" spans="2:7" ht="15" customHeight="1" x14ac:dyDescent="0.3">
      <c r="B42" s="6" t="s">
        <v>107</v>
      </c>
      <c r="C42" s="2" t="s">
        <v>15</v>
      </c>
      <c r="D42" s="6" t="s">
        <v>14</v>
      </c>
      <c r="E42" s="16">
        <v>258.74</v>
      </c>
      <c r="F42" s="2"/>
      <c r="G42" s="12"/>
    </row>
    <row r="43" spans="2:7" ht="15" customHeight="1" x14ac:dyDescent="0.3">
      <c r="B43" s="6" t="s">
        <v>108</v>
      </c>
      <c r="C43" s="2" t="s">
        <v>109</v>
      </c>
      <c r="D43" s="6" t="s">
        <v>14</v>
      </c>
      <c r="E43" s="16">
        <v>18.89</v>
      </c>
      <c r="F43" s="2"/>
      <c r="G43" s="12"/>
    </row>
    <row r="44" spans="2:7" ht="15" customHeight="1" x14ac:dyDescent="0.3">
      <c r="B44" s="7" t="s">
        <v>110</v>
      </c>
      <c r="C44" s="9" t="s">
        <v>16</v>
      </c>
      <c r="D44" s="7" t="s">
        <v>14</v>
      </c>
      <c r="E44" s="17">
        <v>201</v>
      </c>
      <c r="F44" s="9"/>
      <c r="G44" s="19"/>
    </row>
    <row r="45" spans="2:7" ht="15" customHeight="1" x14ac:dyDescent="0.3">
      <c r="B45" s="6" t="s">
        <v>9</v>
      </c>
      <c r="C45" s="2"/>
      <c r="E45" s="16">
        <f>SUM(E40:E44)</f>
        <v>2765.9900000000002</v>
      </c>
      <c r="F45" s="2"/>
      <c r="G45" s="12"/>
    </row>
    <row r="46" spans="2:7" ht="15" customHeight="1" x14ac:dyDescent="0.25"/>
    <row r="47" spans="2:7" ht="15" customHeight="1" x14ac:dyDescent="0.3">
      <c r="B47" s="6" t="s">
        <v>111</v>
      </c>
      <c r="C47" s="2" t="s">
        <v>17</v>
      </c>
      <c r="D47" s="27" t="s">
        <v>11</v>
      </c>
      <c r="E47" s="16">
        <v>214.28</v>
      </c>
      <c r="F47" s="2" t="s">
        <v>112</v>
      </c>
      <c r="G47" s="12" t="s">
        <v>113</v>
      </c>
    </row>
    <row r="48" spans="2:7" ht="15" customHeight="1" x14ac:dyDescent="0.3">
      <c r="B48" s="7" t="s">
        <v>114</v>
      </c>
      <c r="C48" s="9" t="s">
        <v>115</v>
      </c>
      <c r="D48" s="7" t="s">
        <v>11</v>
      </c>
      <c r="E48" s="17">
        <v>3338</v>
      </c>
      <c r="F48" s="9"/>
      <c r="G48" s="19"/>
    </row>
    <row r="49" spans="2:7" ht="15" customHeight="1" x14ac:dyDescent="0.3">
      <c r="B49" s="6" t="s">
        <v>9</v>
      </c>
      <c r="C49" s="2"/>
      <c r="E49" s="16">
        <f>SUM(E47:E48)</f>
        <v>3552.28</v>
      </c>
      <c r="F49" s="2"/>
      <c r="G49" s="12"/>
    </row>
    <row r="50" spans="2:7" ht="15" customHeight="1" x14ac:dyDescent="0.25"/>
    <row r="51" spans="2:7" ht="15" customHeight="1" x14ac:dyDescent="0.3">
      <c r="B51" s="7" t="s">
        <v>116</v>
      </c>
      <c r="C51" s="9" t="s">
        <v>117</v>
      </c>
      <c r="D51" s="7" t="s">
        <v>11</v>
      </c>
      <c r="E51" s="17">
        <v>39.89</v>
      </c>
      <c r="F51" s="9" t="s">
        <v>118</v>
      </c>
      <c r="G51" s="19" t="s">
        <v>119</v>
      </c>
    </row>
    <row r="52" spans="2:7" ht="15" customHeight="1" x14ac:dyDescent="0.25"/>
    <row r="53" spans="2:7" ht="15" customHeight="1" x14ac:dyDescent="0.3">
      <c r="B53" s="6" t="s">
        <v>120</v>
      </c>
      <c r="C53" s="2" t="s">
        <v>19</v>
      </c>
      <c r="D53" s="27" t="s">
        <v>11</v>
      </c>
      <c r="E53" s="16">
        <v>299.62</v>
      </c>
      <c r="F53" s="2" t="s">
        <v>18</v>
      </c>
      <c r="G53" s="12" t="s">
        <v>121</v>
      </c>
    </row>
    <row r="54" spans="2:7" ht="15" customHeight="1" x14ac:dyDescent="0.3">
      <c r="B54" s="7" t="s">
        <v>122</v>
      </c>
      <c r="C54" s="9" t="s">
        <v>123</v>
      </c>
      <c r="D54" s="7" t="s">
        <v>11</v>
      </c>
      <c r="E54" s="17">
        <v>1640.94</v>
      </c>
      <c r="F54" s="9"/>
      <c r="G54" s="19"/>
    </row>
    <row r="55" spans="2:7" ht="15" customHeight="1" x14ac:dyDescent="0.3">
      <c r="B55" s="6" t="s">
        <v>9</v>
      </c>
      <c r="C55" s="2"/>
      <c r="E55" s="16">
        <f>SUM(E53:E54)</f>
        <v>1940.56</v>
      </c>
      <c r="F55" s="2"/>
      <c r="G55" s="12"/>
    </row>
    <row r="56" spans="2:7" ht="15" customHeight="1" x14ac:dyDescent="0.25"/>
    <row r="57" spans="2:7" ht="15" customHeight="1" x14ac:dyDescent="0.3">
      <c r="B57" s="6" t="s">
        <v>124</v>
      </c>
      <c r="C57" s="2" t="s">
        <v>23</v>
      </c>
      <c r="D57" s="6" t="s">
        <v>8</v>
      </c>
      <c r="E57" s="16">
        <v>112.81</v>
      </c>
      <c r="F57" s="2" t="s">
        <v>21</v>
      </c>
      <c r="G57" s="12" t="s">
        <v>22</v>
      </c>
    </row>
    <row r="58" spans="2:7" ht="15" customHeight="1" x14ac:dyDescent="0.3">
      <c r="B58" s="6" t="s">
        <v>125</v>
      </c>
      <c r="C58" s="2" t="s">
        <v>126</v>
      </c>
      <c r="D58" s="6" t="s">
        <v>20</v>
      </c>
      <c r="E58" s="16">
        <v>74.66</v>
      </c>
      <c r="F58" s="2"/>
      <c r="G58" s="12"/>
    </row>
    <row r="59" spans="2:7" ht="15" customHeight="1" x14ac:dyDescent="0.3">
      <c r="B59" s="7" t="s">
        <v>127</v>
      </c>
      <c r="C59" s="9" t="s">
        <v>128</v>
      </c>
      <c r="D59" s="7" t="s">
        <v>8</v>
      </c>
      <c r="E59" s="17">
        <v>162.5</v>
      </c>
      <c r="F59" s="9"/>
      <c r="G59" s="19"/>
    </row>
    <row r="60" spans="2:7" ht="15" customHeight="1" x14ac:dyDescent="0.3">
      <c r="B60" s="6" t="s">
        <v>9</v>
      </c>
      <c r="C60" s="2"/>
      <c r="E60" s="16">
        <f>SUM(E57:E59)</f>
        <v>349.97</v>
      </c>
      <c r="F60" s="2"/>
      <c r="G60" s="12"/>
    </row>
    <row r="61" spans="2:7" ht="15" customHeight="1" x14ac:dyDescent="0.25"/>
    <row r="62" spans="2:7" ht="15" customHeight="1" x14ac:dyDescent="0.3">
      <c r="B62" s="7" t="s">
        <v>129</v>
      </c>
      <c r="C62" s="9" t="s">
        <v>130</v>
      </c>
      <c r="D62" s="7" t="s">
        <v>11</v>
      </c>
      <c r="E62" s="17">
        <v>127.33</v>
      </c>
      <c r="F62" s="9" t="s">
        <v>25</v>
      </c>
      <c r="G62" s="19" t="s">
        <v>26</v>
      </c>
    </row>
    <row r="63" spans="2:7" ht="15" customHeight="1" x14ac:dyDescent="0.25"/>
    <row r="64" spans="2:7" ht="15" customHeight="1" x14ac:dyDescent="0.3">
      <c r="B64" s="7" t="s">
        <v>131</v>
      </c>
      <c r="C64" s="9" t="s">
        <v>132</v>
      </c>
      <c r="D64" s="7" t="s">
        <v>29</v>
      </c>
      <c r="E64" s="17">
        <v>851.86</v>
      </c>
      <c r="F64" s="9" t="s">
        <v>27</v>
      </c>
      <c r="G64" s="19" t="s">
        <v>28</v>
      </c>
    </row>
    <row r="65" spans="2:7" ht="15" customHeight="1" x14ac:dyDescent="0.25"/>
    <row r="66" spans="2:7" ht="15" customHeight="1" x14ac:dyDescent="0.3">
      <c r="B66" s="6" t="s">
        <v>133</v>
      </c>
      <c r="C66" s="2" t="s">
        <v>24</v>
      </c>
      <c r="D66" s="6" t="s">
        <v>8</v>
      </c>
      <c r="E66" s="16">
        <v>388.05</v>
      </c>
      <c r="F66" s="2" t="s">
        <v>134</v>
      </c>
      <c r="G66" s="12" t="s">
        <v>30</v>
      </c>
    </row>
    <row r="67" spans="2:7" ht="15" customHeight="1" x14ac:dyDescent="0.3">
      <c r="B67" s="6" t="s">
        <v>135</v>
      </c>
      <c r="C67" s="2" t="s">
        <v>136</v>
      </c>
      <c r="D67" s="6" t="s">
        <v>185</v>
      </c>
      <c r="E67" s="16">
        <v>135</v>
      </c>
      <c r="F67" s="2"/>
      <c r="G67" s="12"/>
    </row>
    <row r="68" spans="2:7" ht="15" customHeight="1" x14ac:dyDescent="0.3">
      <c r="B68" s="6" t="s">
        <v>137</v>
      </c>
      <c r="C68" s="2" t="s">
        <v>138</v>
      </c>
      <c r="D68" s="6" t="s">
        <v>186</v>
      </c>
      <c r="E68" s="16">
        <v>591.37</v>
      </c>
      <c r="F68" s="2"/>
      <c r="G68" s="12"/>
    </row>
    <row r="69" spans="2:7" ht="15" customHeight="1" x14ac:dyDescent="0.3">
      <c r="B69" s="6" t="s">
        <v>139</v>
      </c>
      <c r="C69" s="2" t="s">
        <v>140</v>
      </c>
      <c r="D69" s="6" t="s">
        <v>187</v>
      </c>
      <c r="E69" s="16">
        <v>296.52</v>
      </c>
      <c r="F69" s="2"/>
      <c r="G69" s="12"/>
    </row>
    <row r="70" spans="2:7" ht="15" customHeight="1" x14ac:dyDescent="0.3">
      <c r="B70" s="7" t="s">
        <v>141</v>
      </c>
      <c r="C70" s="9" t="s">
        <v>142</v>
      </c>
      <c r="D70" s="7" t="s">
        <v>14</v>
      </c>
      <c r="E70" s="17">
        <v>29.86</v>
      </c>
      <c r="F70" s="9"/>
      <c r="G70" s="19"/>
    </row>
    <row r="71" spans="2:7" ht="15" customHeight="1" x14ac:dyDescent="0.3">
      <c r="B71" s="6" t="s">
        <v>9</v>
      </c>
      <c r="C71" s="2"/>
      <c r="E71" s="16">
        <f>SUM(E66:E70)</f>
        <v>1440.8</v>
      </c>
      <c r="F71" s="2"/>
      <c r="G71" s="12"/>
    </row>
    <row r="72" spans="2:7" ht="15" customHeight="1" x14ac:dyDescent="0.25"/>
    <row r="73" spans="2:7" ht="15" customHeight="1" x14ac:dyDescent="0.3">
      <c r="B73" s="6" t="s">
        <v>143</v>
      </c>
      <c r="C73" s="2" t="s">
        <v>31</v>
      </c>
      <c r="D73" s="6" t="s">
        <v>11</v>
      </c>
      <c r="E73" s="16">
        <v>1061.8</v>
      </c>
      <c r="F73" s="2" t="s">
        <v>144</v>
      </c>
      <c r="G73" s="12" t="s">
        <v>32</v>
      </c>
    </row>
    <row r="74" spans="2:7" ht="15" customHeight="1" x14ac:dyDescent="0.3">
      <c r="B74" s="7" t="s">
        <v>145</v>
      </c>
      <c r="C74" s="9" t="s">
        <v>146</v>
      </c>
      <c r="D74" s="7" t="s">
        <v>14</v>
      </c>
      <c r="E74" s="17">
        <v>320</v>
      </c>
      <c r="F74" s="9"/>
      <c r="G74" s="19"/>
    </row>
    <row r="75" spans="2:7" ht="15" customHeight="1" x14ac:dyDescent="0.3">
      <c r="B75" s="6" t="s">
        <v>9</v>
      </c>
      <c r="C75" s="2"/>
      <c r="E75" s="16">
        <f>SUM(E73:E74)</f>
        <v>1381.8</v>
      </c>
      <c r="F75" s="2"/>
      <c r="G75" s="12"/>
    </row>
    <row r="76" spans="2:7" ht="15" customHeight="1" x14ac:dyDescent="0.25"/>
    <row r="77" spans="2:7" ht="15" customHeight="1" x14ac:dyDescent="0.3">
      <c r="B77" s="6" t="s">
        <v>147</v>
      </c>
      <c r="C77" s="2" t="s">
        <v>148</v>
      </c>
      <c r="D77" s="6" t="s">
        <v>11</v>
      </c>
      <c r="E77" s="16">
        <v>50</v>
      </c>
      <c r="F77" s="2" t="s">
        <v>33</v>
      </c>
      <c r="G77" s="12" t="s">
        <v>34</v>
      </c>
    </row>
    <row r="78" spans="2:7" ht="15" customHeight="1" x14ac:dyDescent="0.3">
      <c r="B78" s="6" t="s">
        <v>149</v>
      </c>
      <c r="C78" s="2" t="s">
        <v>150</v>
      </c>
      <c r="D78" s="6" t="s">
        <v>188</v>
      </c>
      <c r="E78" s="16">
        <v>300</v>
      </c>
      <c r="F78" s="2"/>
      <c r="G78" s="12"/>
    </row>
    <row r="79" spans="2:7" ht="15" customHeight="1" x14ac:dyDescent="0.3">
      <c r="B79" s="6" t="s">
        <v>151</v>
      </c>
      <c r="C79" s="2" t="s">
        <v>152</v>
      </c>
      <c r="D79" s="6" t="s">
        <v>14</v>
      </c>
      <c r="E79" s="16">
        <v>200</v>
      </c>
      <c r="F79" s="2"/>
      <c r="G79" s="12"/>
    </row>
    <row r="80" spans="2:7" ht="15" customHeight="1" x14ac:dyDescent="0.3">
      <c r="B80" s="6" t="s">
        <v>153</v>
      </c>
      <c r="C80" s="2" t="s">
        <v>36</v>
      </c>
      <c r="D80" s="6" t="s">
        <v>11</v>
      </c>
      <c r="E80" s="16">
        <v>74.349999999999994</v>
      </c>
      <c r="F80" s="2"/>
      <c r="G80" s="12"/>
    </row>
    <row r="81" spans="2:7" ht="15" customHeight="1" x14ac:dyDescent="0.3">
      <c r="B81" s="6" t="s">
        <v>154</v>
      </c>
      <c r="C81" s="2" t="s">
        <v>37</v>
      </c>
      <c r="D81" s="6" t="s">
        <v>8</v>
      </c>
      <c r="E81" s="16">
        <v>680.81</v>
      </c>
      <c r="F81" s="2"/>
      <c r="G81" s="12"/>
    </row>
    <row r="82" spans="2:7" ht="15" customHeight="1" x14ac:dyDescent="0.3">
      <c r="B82" s="7" t="s">
        <v>155</v>
      </c>
      <c r="C82" s="9" t="s">
        <v>156</v>
      </c>
      <c r="D82" s="7" t="s">
        <v>11</v>
      </c>
      <c r="E82" s="17">
        <v>130</v>
      </c>
      <c r="F82" s="9"/>
      <c r="G82" s="19"/>
    </row>
    <row r="83" spans="2:7" ht="15" customHeight="1" x14ac:dyDescent="0.3">
      <c r="B83" s="6" t="s">
        <v>9</v>
      </c>
      <c r="C83" s="2"/>
      <c r="E83" s="16">
        <f>SUM(E77:E82)</f>
        <v>1435.1599999999999</v>
      </c>
      <c r="F83" s="2"/>
      <c r="G83" s="12"/>
    </row>
    <row r="84" spans="2:7" ht="15" customHeight="1" x14ac:dyDescent="0.25"/>
    <row r="85" spans="2:7" ht="15" customHeight="1" x14ac:dyDescent="0.3">
      <c r="B85" s="6" t="s">
        <v>157</v>
      </c>
      <c r="C85" s="2" t="s">
        <v>158</v>
      </c>
      <c r="D85" s="27" t="s">
        <v>14</v>
      </c>
      <c r="E85" s="16">
        <v>314.79000000000002</v>
      </c>
      <c r="F85" s="2" t="s">
        <v>40</v>
      </c>
      <c r="G85" s="12" t="s">
        <v>41</v>
      </c>
    </row>
    <row r="86" spans="2:7" ht="15" customHeight="1" x14ac:dyDescent="0.3">
      <c r="B86" s="6" t="s">
        <v>159</v>
      </c>
      <c r="C86" s="2" t="s">
        <v>42</v>
      </c>
      <c r="D86" s="27" t="s">
        <v>11</v>
      </c>
      <c r="E86" s="16">
        <v>138.52000000000001</v>
      </c>
      <c r="F86" s="2"/>
      <c r="G86" s="12"/>
    </row>
    <row r="87" spans="2:7" ht="15" customHeight="1" x14ac:dyDescent="0.3">
      <c r="B87" s="7" t="s">
        <v>160</v>
      </c>
      <c r="C87" s="9" t="s">
        <v>43</v>
      </c>
      <c r="D87" s="7" t="s">
        <v>8</v>
      </c>
      <c r="E87" s="17">
        <v>125</v>
      </c>
      <c r="F87" s="9"/>
      <c r="G87" s="19"/>
    </row>
    <row r="88" spans="2:7" ht="15" customHeight="1" x14ac:dyDescent="0.3">
      <c r="B88" s="6" t="s">
        <v>9</v>
      </c>
      <c r="C88" s="2"/>
      <c r="E88" s="16">
        <f>SUM(E85:E87)</f>
        <v>578.31000000000006</v>
      </c>
      <c r="F88" s="2"/>
      <c r="G88" s="12"/>
    </row>
    <row r="89" spans="2:7" ht="15" customHeight="1" x14ac:dyDescent="0.25"/>
    <row r="90" spans="2:7" ht="15" customHeight="1" x14ac:dyDescent="0.3">
      <c r="B90" s="6" t="s">
        <v>154</v>
      </c>
      <c r="C90" s="2" t="s">
        <v>37</v>
      </c>
      <c r="D90" s="6" t="s">
        <v>8</v>
      </c>
      <c r="E90" s="16">
        <v>162.69</v>
      </c>
      <c r="F90" s="2" t="s">
        <v>44</v>
      </c>
      <c r="G90" s="12" t="s">
        <v>45</v>
      </c>
    </row>
    <row r="91" spans="2:7" ht="15" customHeight="1" x14ac:dyDescent="0.3">
      <c r="B91" s="6" t="s">
        <v>161</v>
      </c>
      <c r="C91" s="2" t="s">
        <v>162</v>
      </c>
      <c r="D91" s="6" t="s">
        <v>189</v>
      </c>
      <c r="E91" s="16">
        <v>354.41</v>
      </c>
      <c r="F91" s="2" t="s">
        <v>44</v>
      </c>
      <c r="G91" s="12" t="s">
        <v>45</v>
      </c>
    </row>
    <row r="92" spans="2:7" ht="15" customHeight="1" x14ac:dyDescent="0.3">
      <c r="B92" s="7" t="s">
        <v>163</v>
      </c>
      <c r="C92" s="9" t="s">
        <v>164</v>
      </c>
      <c r="D92" s="7" t="s">
        <v>35</v>
      </c>
      <c r="E92" s="17">
        <v>206.84</v>
      </c>
      <c r="F92" s="9" t="s">
        <v>44</v>
      </c>
      <c r="G92" s="19" t="s">
        <v>45</v>
      </c>
    </row>
    <row r="93" spans="2:7" ht="15" customHeight="1" x14ac:dyDescent="0.3">
      <c r="B93" s="6" t="s">
        <v>9</v>
      </c>
      <c r="C93" s="2"/>
      <c r="E93" s="16">
        <f>SUM(E90:E92)</f>
        <v>723.94</v>
      </c>
      <c r="F93" s="2"/>
      <c r="G93" s="12"/>
    </row>
    <row r="94" spans="2:7" ht="15" customHeight="1" x14ac:dyDescent="0.25"/>
    <row r="95" spans="2:7" ht="15" customHeight="1" x14ac:dyDescent="0.3">
      <c r="B95" s="6" t="s">
        <v>165</v>
      </c>
      <c r="C95" s="2" t="s">
        <v>47</v>
      </c>
      <c r="D95" s="6" t="s">
        <v>14</v>
      </c>
      <c r="E95" s="16">
        <v>332</v>
      </c>
      <c r="F95" s="2" t="s">
        <v>48</v>
      </c>
      <c r="G95" s="12" t="s">
        <v>166</v>
      </c>
    </row>
    <row r="96" spans="2:7" ht="15" customHeight="1" x14ac:dyDescent="0.3">
      <c r="B96" s="6" t="s">
        <v>167</v>
      </c>
      <c r="C96" s="2" t="s">
        <v>168</v>
      </c>
      <c r="D96" s="6" t="s">
        <v>14</v>
      </c>
      <c r="E96" s="16">
        <v>92</v>
      </c>
      <c r="F96" s="2"/>
      <c r="G96" s="12"/>
    </row>
    <row r="97" spans="2:7" ht="15" customHeight="1" x14ac:dyDescent="0.3">
      <c r="B97" s="7" t="s">
        <v>169</v>
      </c>
      <c r="C97" s="9" t="s">
        <v>170</v>
      </c>
      <c r="D97" s="7" t="s">
        <v>8</v>
      </c>
      <c r="E97" s="17">
        <v>40</v>
      </c>
      <c r="F97" s="9"/>
      <c r="G97" s="19"/>
    </row>
    <row r="98" spans="2:7" ht="15" customHeight="1" x14ac:dyDescent="0.3">
      <c r="B98" s="6" t="s">
        <v>9</v>
      </c>
      <c r="C98" s="2"/>
      <c r="E98" s="16">
        <f>SUM(E95:E97)</f>
        <v>464</v>
      </c>
      <c r="F98" s="2"/>
      <c r="G98" s="12"/>
    </row>
    <row r="99" spans="2:7" ht="15" customHeight="1" x14ac:dyDescent="0.25"/>
    <row r="100" spans="2:7" ht="15" customHeight="1" x14ac:dyDescent="0.3">
      <c r="B100" s="6" t="s">
        <v>171</v>
      </c>
      <c r="C100" s="2" t="s">
        <v>172</v>
      </c>
      <c r="D100" s="6" t="s">
        <v>8</v>
      </c>
      <c r="E100" s="16">
        <v>10.45</v>
      </c>
      <c r="F100" s="2" t="s">
        <v>49</v>
      </c>
      <c r="G100" s="12" t="s">
        <v>50</v>
      </c>
    </row>
    <row r="101" spans="2:7" ht="15" customHeight="1" x14ac:dyDescent="0.3">
      <c r="B101" s="6" t="s">
        <v>173</v>
      </c>
      <c r="C101" s="2" t="s">
        <v>174</v>
      </c>
      <c r="D101" s="6" t="s">
        <v>39</v>
      </c>
      <c r="E101" s="16">
        <v>850</v>
      </c>
      <c r="F101" s="2"/>
      <c r="G101" s="12"/>
    </row>
    <row r="102" spans="2:7" ht="15" customHeight="1" x14ac:dyDescent="0.3">
      <c r="B102" s="6" t="s">
        <v>51</v>
      </c>
      <c r="C102" s="2" t="s">
        <v>52</v>
      </c>
      <c r="D102" s="6" t="s">
        <v>14</v>
      </c>
      <c r="E102" s="16">
        <v>200</v>
      </c>
      <c r="F102" s="2"/>
      <c r="G102" s="12"/>
    </row>
    <row r="103" spans="2:7" ht="15" customHeight="1" x14ac:dyDescent="0.3">
      <c r="B103" s="7" t="s">
        <v>175</v>
      </c>
      <c r="C103" s="9" t="s">
        <v>176</v>
      </c>
      <c r="D103" s="7" t="s">
        <v>8</v>
      </c>
      <c r="E103" s="17">
        <v>13937.5</v>
      </c>
      <c r="F103" s="9"/>
      <c r="G103" s="19"/>
    </row>
    <row r="104" spans="2:7" ht="15" customHeight="1" x14ac:dyDescent="0.3">
      <c r="B104" s="27"/>
      <c r="C104" s="31"/>
      <c r="D104" s="27"/>
      <c r="E104" s="21">
        <f>SUM(E100:E103)</f>
        <v>14997.95</v>
      </c>
      <c r="F104" s="31"/>
      <c r="G104" s="32"/>
    </row>
    <row r="105" spans="2:7" ht="15" customHeight="1" x14ac:dyDescent="0.25"/>
    <row r="106" spans="2:7" ht="15" customHeight="1" x14ac:dyDescent="0.3">
      <c r="B106" s="7" t="s">
        <v>129</v>
      </c>
      <c r="C106" s="9" t="s">
        <v>130</v>
      </c>
      <c r="D106" s="7" t="s">
        <v>11</v>
      </c>
      <c r="E106" s="17">
        <v>359.85</v>
      </c>
      <c r="F106" s="9" t="s">
        <v>53</v>
      </c>
      <c r="G106" s="19" t="s">
        <v>54</v>
      </c>
    </row>
    <row r="107" spans="2:7" ht="15" customHeight="1" x14ac:dyDescent="0.25"/>
    <row r="108" spans="2:7" ht="15" customHeight="1" x14ac:dyDescent="0.3">
      <c r="B108" s="7" t="s">
        <v>177</v>
      </c>
      <c r="C108" s="9" t="s">
        <v>178</v>
      </c>
      <c r="D108" s="7" t="s">
        <v>11</v>
      </c>
      <c r="E108" s="17">
        <v>203.9</v>
      </c>
      <c r="F108" s="9" t="s">
        <v>179</v>
      </c>
      <c r="G108" s="19" t="s">
        <v>55</v>
      </c>
    </row>
    <row r="109" spans="2:7" ht="15" customHeight="1" x14ac:dyDescent="0.25"/>
    <row r="110" spans="2:7" ht="15" customHeight="1" x14ac:dyDescent="0.3">
      <c r="B110" s="7" t="s">
        <v>180</v>
      </c>
      <c r="C110" s="9" t="s">
        <v>56</v>
      </c>
      <c r="D110" s="7" t="s">
        <v>11</v>
      </c>
      <c r="E110" s="17">
        <v>226.96</v>
      </c>
      <c r="F110" s="9" t="s">
        <v>181</v>
      </c>
      <c r="G110" s="19" t="s">
        <v>182</v>
      </c>
    </row>
    <row r="111" spans="2:7" ht="15" customHeight="1" x14ac:dyDescent="0.25"/>
    <row r="112" spans="2:7" ht="15" customHeight="1" x14ac:dyDescent="0.3">
      <c r="B112" s="23" t="s">
        <v>67</v>
      </c>
      <c r="C112" s="24" t="s">
        <v>38</v>
      </c>
      <c r="D112" s="23" t="s">
        <v>67</v>
      </c>
      <c r="E112" s="25">
        <v>15834.79</v>
      </c>
      <c r="F112" s="24" t="s">
        <v>74</v>
      </c>
      <c r="G112" s="26" t="s">
        <v>75</v>
      </c>
    </row>
    <row r="113" spans="1:11" ht="15" customHeight="1" x14ac:dyDescent="0.3">
      <c r="B113" s="23" t="s">
        <v>67</v>
      </c>
      <c r="C113" s="24" t="s">
        <v>38</v>
      </c>
      <c r="D113" s="23" t="s">
        <v>67</v>
      </c>
      <c r="E113" s="25">
        <v>11337.18</v>
      </c>
      <c r="F113" s="24" t="s">
        <v>90</v>
      </c>
      <c r="G113" s="26" t="s">
        <v>91</v>
      </c>
    </row>
    <row r="114" spans="1:11" ht="15" customHeight="1" x14ac:dyDescent="0.3">
      <c r="A114" t="s">
        <v>67</v>
      </c>
      <c r="B114" s="23"/>
      <c r="C114" s="24" t="s">
        <v>38</v>
      </c>
      <c r="D114" s="23" t="s">
        <v>67</v>
      </c>
      <c r="E114" s="25">
        <v>356.34</v>
      </c>
      <c r="F114" s="24" t="s">
        <v>93</v>
      </c>
      <c r="G114" s="26" t="s">
        <v>94</v>
      </c>
      <c r="H114" s="3"/>
    </row>
    <row r="115" spans="1:11" ht="15" customHeight="1" x14ac:dyDescent="0.3">
      <c r="B115" s="23" t="s">
        <v>67</v>
      </c>
      <c r="C115" s="24" t="s">
        <v>38</v>
      </c>
      <c r="D115" s="23" t="s">
        <v>67</v>
      </c>
      <c r="E115" s="25">
        <v>5026.79</v>
      </c>
      <c r="F115" s="24" t="s">
        <v>95</v>
      </c>
      <c r="G115" s="26" t="s">
        <v>96</v>
      </c>
    </row>
    <row r="116" spans="1:11" ht="15" customHeight="1" x14ac:dyDescent="0.3">
      <c r="B116" s="23" t="s">
        <v>67</v>
      </c>
      <c r="C116" s="24" t="s">
        <v>38</v>
      </c>
      <c r="D116" s="23" t="s">
        <v>67</v>
      </c>
      <c r="E116" s="25">
        <v>237.47</v>
      </c>
      <c r="F116" s="24" t="s">
        <v>98</v>
      </c>
      <c r="G116" s="26" t="s">
        <v>99</v>
      </c>
    </row>
    <row r="117" spans="1:11" ht="15" customHeight="1" x14ac:dyDescent="0.3">
      <c r="B117" s="23" t="s">
        <v>67</v>
      </c>
      <c r="C117" s="24" t="s">
        <v>38</v>
      </c>
      <c r="D117" s="23" t="s">
        <v>67</v>
      </c>
      <c r="E117" s="25">
        <v>1200</v>
      </c>
      <c r="F117" s="24" t="s">
        <v>100</v>
      </c>
      <c r="G117" s="26" t="s">
        <v>101</v>
      </c>
    </row>
    <row r="118" spans="1:11" ht="15" customHeight="1" x14ac:dyDescent="0.3">
      <c r="B118" s="23" t="s">
        <v>67</v>
      </c>
      <c r="C118" s="24" t="s">
        <v>38</v>
      </c>
      <c r="D118" s="23" t="s">
        <v>67</v>
      </c>
      <c r="E118" s="25">
        <v>25.5</v>
      </c>
      <c r="F118" s="24" t="s">
        <v>112</v>
      </c>
      <c r="G118" s="26" t="s">
        <v>113</v>
      </c>
    </row>
    <row r="119" spans="1:11" ht="15" customHeight="1" x14ac:dyDescent="0.3">
      <c r="B119" s="23" t="s">
        <v>67</v>
      </c>
      <c r="C119" s="24" t="s">
        <v>38</v>
      </c>
      <c r="D119" s="23" t="s">
        <v>67</v>
      </c>
      <c r="E119" s="25">
        <v>120</v>
      </c>
      <c r="F119" s="24" t="s">
        <v>48</v>
      </c>
      <c r="G119" s="26" t="s">
        <v>166</v>
      </c>
    </row>
    <row r="120" spans="1:11" ht="18.75" customHeight="1" x14ac:dyDescent="0.25">
      <c r="B120" s="6" t="s">
        <v>9</v>
      </c>
    </row>
    <row r="121" spans="1:11" ht="18.75" customHeight="1" x14ac:dyDescent="0.25">
      <c r="B121" s="28" t="s">
        <v>57</v>
      </c>
      <c r="C121" s="29"/>
      <c r="D121" s="28"/>
      <c r="E121" s="30">
        <f>E6+E12+E17+E19+E21+E23+E30+E36+E38+E45+E49+E51+E55+E60+E62+E64+E71+E75+E83+E88+E93+E98+E104+E106+E108+E110+E112+E113+E114+E115+E116+E117+E118+E119</f>
        <v>684053.24000000022</v>
      </c>
      <c r="F121" s="29"/>
      <c r="G121" s="28"/>
    </row>
    <row r="122" spans="1:11" ht="18.75" customHeight="1" x14ac:dyDescent="0.25">
      <c r="B122" s="14">
        <v>46059</v>
      </c>
    </row>
    <row r="123" spans="1:11" ht="15" customHeight="1" x14ac:dyDescent="0.25"/>
    <row r="124" spans="1:11" s="3" customFormat="1" x14ac:dyDescent="0.25">
      <c r="B124" s="6"/>
      <c r="C124" s="1"/>
      <c r="D124" s="6"/>
      <c r="E124" s="11"/>
      <c r="F124" s="10"/>
      <c r="G124" s="6"/>
      <c r="H124"/>
      <c r="I124"/>
      <c r="J124"/>
      <c r="K124"/>
    </row>
    <row r="125" spans="1:11" s="3" customFormat="1" x14ac:dyDescent="0.25">
      <c r="B125" s="6"/>
      <c r="C125" s="1"/>
      <c r="D125" s="6"/>
      <c r="E125" s="11"/>
      <c r="F125" s="10"/>
      <c r="G125" s="6"/>
      <c r="H125"/>
      <c r="I125"/>
      <c r="J125"/>
      <c r="K125"/>
    </row>
    <row r="126" spans="1:11" s="3" customFormat="1" x14ac:dyDescent="0.25">
      <c r="B126" s="6"/>
      <c r="C126" s="1"/>
      <c r="D126" s="6"/>
      <c r="E126" s="11"/>
      <c r="F126" s="10"/>
      <c r="G126" s="6"/>
      <c r="H126"/>
      <c r="I126"/>
      <c r="J126"/>
      <c r="K126"/>
    </row>
    <row r="127" spans="1:11" s="3" customFormat="1" x14ac:dyDescent="0.25">
      <c r="B127" s="6"/>
      <c r="C127" s="1"/>
      <c r="D127" s="6"/>
      <c r="E127" s="11"/>
      <c r="F127" s="10"/>
      <c r="G127" s="6"/>
      <c r="H127"/>
      <c r="I127"/>
      <c r="J127"/>
      <c r="K127"/>
    </row>
    <row r="128" spans="1:11" s="3" customFormat="1" x14ac:dyDescent="0.25">
      <c r="B128" s="6"/>
      <c r="C128" s="1"/>
      <c r="D128" s="6"/>
      <c r="E128" s="11"/>
      <c r="F128" s="10"/>
      <c r="G128" s="6"/>
      <c r="H128"/>
      <c r="I128"/>
      <c r="J128"/>
      <c r="K128"/>
    </row>
    <row r="129" spans="2:11" s="3" customFormat="1" x14ac:dyDescent="0.25">
      <c r="B129" s="6"/>
      <c r="C129" s="1"/>
      <c r="D129" s="6"/>
      <c r="E129" s="11"/>
      <c r="F129" s="10"/>
      <c r="G129" s="6"/>
      <c r="H129"/>
      <c r="I129"/>
      <c r="J129"/>
      <c r="K129"/>
    </row>
    <row r="130" spans="2:11" s="3" customFormat="1" x14ac:dyDescent="0.25">
      <c r="B130" s="6"/>
      <c r="C130" s="1"/>
      <c r="D130" s="6"/>
      <c r="E130" s="11"/>
      <c r="F130" s="10"/>
      <c r="G130" s="6"/>
      <c r="H130"/>
      <c r="I130"/>
      <c r="J130"/>
      <c r="K130"/>
    </row>
    <row r="131" spans="2:11" s="3" customFormat="1" x14ac:dyDescent="0.25">
      <c r="B131" s="6"/>
      <c r="C131" s="1"/>
      <c r="D131" s="6"/>
      <c r="E131" s="11"/>
      <c r="F131" s="10"/>
      <c r="G131" s="6"/>
      <c r="H131"/>
      <c r="I131"/>
      <c r="J131"/>
      <c r="K131"/>
    </row>
    <row r="132" spans="2:11" s="3" customFormat="1" x14ac:dyDescent="0.25">
      <c r="B132" s="6"/>
      <c r="C132" s="1"/>
      <c r="D132" s="6"/>
      <c r="E132" s="11"/>
      <c r="F132" s="10"/>
      <c r="G132" s="6"/>
      <c r="H132"/>
      <c r="I132"/>
      <c r="J132"/>
      <c r="K132"/>
    </row>
    <row r="133" spans="2:11" s="3" customFormat="1" x14ac:dyDescent="0.25">
      <c r="B133" s="6"/>
      <c r="C133" s="1"/>
      <c r="D133" s="6"/>
      <c r="E133" s="11"/>
      <c r="F133" s="10"/>
      <c r="G133" s="6"/>
      <c r="H133"/>
      <c r="I133"/>
      <c r="J133"/>
      <c r="K133"/>
    </row>
    <row r="134" spans="2:11" s="3" customFormat="1" x14ac:dyDescent="0.25">
      <c r="B134" s="6"/>
      <c r="C134" s="1"/>
      <c r="D134" s="6"/>
      <c r="E134" s="11"/>
      <c r="F134" s="10"/>
      <c r="G134" s="6"/>
      <c r="H134"/>
      <c r="I134"/>
      <c r="J134"/>
      <c r="K134"/>
    </row>
    <row r="135" spans="2:11" s="3" customFormat="1" x14ac:dyDescent="0.25">
      <c r="B135" s="6"/>
      <c r="C135" s="1"/>
      <c r="D135" s="6"/>
      <c r="E135" s="11"/>
      <c r="F135" s="10"/>
      <c r="G135" s="6"/>
      <c r="H135"/>
      <c r="I135"/>
      <c r="J135"/>
      <c r="K135"/>
    </row>
    <row r="136" spans="2:11" s="3" customFormat="1" x14ac:dyDescent="0.25">
      <c r="B136" s="6"/>
      <c r="C136" s="1"/>
      <c r="D136" s="6"/>
      <c r="E136" s="11"/>
      <c r="F136" s="10"/>
      <c r="G136" s="6"/>
      <c r="H136"/>
      <c r="I136"/>
      <c r="J136"/>
      <c r="K136"/>
    </row>
    <row r="137" spans="2:11" s="3" customFormat="1" x14ac:dyDescent="0.25">
      <c r="B137" s="6"/>
      <c r="C137" s="1"/>
      <c r="D137" s="6"/>
      <c r="E137" s="11"/>
      <c r="F137" s="10"/>
      <c r="G137" s="6"/>
      <c r="H137"/>
      <c r="I137"/>
      <c r="J137"/>
      <c r="K137"/>
    </row>
    <row r="138" spans="2:11" s="3" customFormat="1" x14ac:dyDescent="0.25">
      <c r="B138" s="6"/>
      <c r="C138" s="1"/>
      <c r="D138" s="6"/>
      <c r="E138" s="11"/>
      <c r="F138" s="10"/>
      <c r="G138" s="6"/>
      <c r="H138"/>
      <c r="I138"/>
      <c r="J138"/>
      <c r="K138"/>
    </row>
    <row r="139" spans="2:11" s="3" customFormat="1" x14ac:dyDescent="0.25">
      <c r="B139" s="6"/>
      <c r="C139" s="1"/>
      <c r="D139" s="6"/>
      <c r="E139" s="11"/>
      <c r="F139" s="10"/>
      <c r="G139" s="6"/>
      <c r="H139"/>
      <c r="I139"/>
      <c r="J139"/>
      <c r="K139"/>
    </row>
  </sheetData>
  <mergeCells count="1"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57A9-D514-4B6F-8BA9-8FFCF875C9C3}">
  <sheetPr codeName="Sheet2">
    <pageSetUpPr fitToPage="1"/>
  </sheetPr>
  <dimension ref="B1:H199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RowHeight="16.5" x14ac:dyDescent="0.25"/>
  <cols>
    <col min="1" max="1" width="3" customWidth="1"/>
    <col min="2" max="2" width="62.7109375" style="58" customWidth="1"/>
    <col min="3" max="3" width="19" style="1" customWidth="1"/>
    <col min="4" max="4" width="18.5703125" style="6" customWidth="1"/>
    <col min="5" max="5" width="15.5703125" style="11" customWidth="1"/>
    <col min="6" max="6" width="11" style="1" customWidth="1"/>
    <col min="7" max="7" width="54.140625" style="6" customWidth="1"/>
    <col min="8" max="8" width="13.42578125" bestFit="1" customWidth="1"/>
  </cols>
  <sheetData>
    <row r="1" spans="2:7" x14ac:dyDescent="0.25">
      <c r="B1" s="58" t="s">
        <v>0</v>
      </c>
    </row>
    <row r="2" spans="2:7" x14ac:dyDescent="0.25">
      <c r="B2" s="58" t="s">
        <v>228</v>
      </c>
    </row>
    <row r="4" spans="2:7" ht="49.5" customHeight="1" x14ac:dyDescent="0.25">
      <c r="B4" s="59" t="s">
        <v>1</v>
      </c>
      <c r="C4" s="4" t="s">
        <v>2</v>
      </c>
      <c r="D4" s="13" t="s">
        <v>3</v>
      </c>
      <c r="E4" s="5" t="s">
        <v>4</v>
      </c>
      <c r="F4" s="43" t="s">
        <v>5</v>
      </c>
      <c r="G4" s="44"/>
    </row>
    <row r="5" spans="2:7" ht="12.95" customHeight="1" x14ac:dyDescent="0.25">
      <c r="E5" s="15"/>
    </row>
    <row r="6" spans="2:7" ht="15" customHeight="1" x14ac:dyDescent="0.3">
      <c r="B6" s="60" t="s">
        <v>237</v>
      </c>
      <c r="C6" s="2" t="s">
        <v>229</v>
      </c>
      <c r="D6" s="27" t="s">
        <v>11</v>
      </c>
      <c r="E6" s="36">
        <v>29</v>
      </c>
      <c r="F6" s="33" t="s">
        <v>6</v>
      </c>
      <c r="G6" s="27" t="s">
        <v>7</v>
      </c>
    </row>
    <row r="7" spans="2:7" ht="15" customHeight="1" x14ac:dyDescent="0.3">
      <c r="B7" s="60" t="s">
        <v>238</v>
      </c>
      <c r="C7" s="2" t="s">
        <v>230</v>
      </c>
      <c r="D7" s="27" t="s">
        <v>11</v>
      </c>
      <c r="E7" s="36">
        <v>987.5</v>
      </c>
    </row>
    <row r="8" spans="2:7" ht="15" customHeight="1" x14ac:dyDescent="0.3">
      <c r="B8" s="60" t="s">
        <v>239</v>
      </c>
      <c r="C8" s="2" t="s">
        <v>231</v>
      </c>
      <c r="D8" s="27" t="s">
        <v>11</v>
      </c>
      <c r="E8" s="36">
        <v>100</v>
      </c>
      <c r="F8" s="2"/>
      <c r="G8" s="12"/>
    </row>
    <row r="9" spans="2:7" ht="15" customHeight="1" x14ac:dyDescent="0.3">
      <c r="B9" s="60" t="s">
        <v>240</v>
      </c>
      <c r="C9" s="2" t="s">
        <v>232</v>
      </c>
      <c r="D9" s="27" t="s">
        <v>11</v>
      </c>
      <c r="E9" s="36">
        <v>120</v>
      </c>
      <c r="F9" s="2"/>
      <c r="G9" s="12"/>
    </row>
    <row r="10" spans="2:7" ht="15" customHeight="1" x14ac:dyDescent="0.3">
      <c r="B10" s="60" t="s">
        <v>241</v>
      </c>
      <c r="C10" s="2" t="s">
        <v>233</v>
      </c>
      <c r="D10" s="27" t="s">
        <v>236</v>
      </c>
      <c r="E10" s="36">
        <v>312.5</v>
      </c>
      <c r="F10" s="2"/>
      <c r="G10" s="12"/>
    </row>
    <row r="11" spans="2:7" ht="15" customHeight="1" x14ac:dyDescent="0.3">
      <c r="B11" s="60" t="s">
        <v>242</v>
      </c>
      <c r="C11" s="2" t="s">
        <v>234</v>
      </c>
      <c r="D11" s="27" t="s">
        <v>11</v>
      </c>
      <c r="E11" s="36">
        <v>500</v>
      </c>
      <c r="F11" s="2"/>
      <c r="G11" s="12"/>
    </row>
    <row r="12" spans="2:7" ht="15" customHeight="1" x14ac:dyDescent="0.3">
      <c r="B12" s="60" t="s">
        <v>243</v>
      </c>
      <c r="C12" s="2" t="s">
        <v>235</v>
      </c>
      <c r="D12" s="27" t="s">
        <v>11</v>
      </c>
      <c r="E12" s="36">
        <v>560</v>
      </c>
      <c r="F12" s="2"/>
      <c r="G12" s="12"/>
    </row>
    <row r="13" spans="2:7" ht="15" customHeight="1" x14ac:dyDescent="0.3">
      <c r="B13" s="60" t="s">
        <v>244</v>
      </c>
      <c r="C13" s="2" t="s">
        <v>216</v>
      </c>
      <c r="D13" s="27" t="s">
        <v>11</v>
      </c>
      <c r="E13" s="36">
        <v>712.5</v>
      </c>
      <c r="F13" s="2"/>
      <c r="G13" s="12"/>
    </row>
    <row r="14" spans="2:7" ht="3" customHeight="1" x14ac:dyDescent="0.3">
      <c r="B14" s="61"/>
      <c r="C14" s="9"/>
      <c r="D14" s="34"/>
      <c r="E14" s="17"/>
      <c r="F14" s="8"/>
      <c r="G14" s="7"/>
    </row>
    <row r="15" spans="2:7" ht="15" customHeight="1" x14ac:dyDescent="0.25">
      <c r="B15" s="58" t="s">
        <v>9</v>
      </c>
      <c r="E15" s="11">
        <f>SUM(E6:E14)</f>
        <v>3321.5</v>
      </c>
    </row>
    <row r="16" spans="2:7" ht="15" customHeight="1" x14ac:dyDescent="0.25"/>
    <row r="17" spans="2:7" ht="15" customHeight="1" x14ac:dyDescent="0.3">
      <c r="B17" s="60" t="s">
        <v>250</v>
      </c>
      <c r="C17" s="2" t="s">
        <v>10</v>
      </c>
      <c r="D17" s="27" t="s">
        <v>11</v>
      </c>
      <c r="E17" s="16">
        <v>46.8</v>
      </c>
      <c r="F17" s="2" t="s">
        <v>12</v>
      </c>
      <c r="G17" s="12" t="s">
        <v>13</v>
      </c>
    </row>
    <row r="18" spans="2:7" ht="15" customHeight="1" x14ac:dyDescent="0.3">
      <c r="B18" s="60" t="s">
        <v>251</v>
      </c>
      <c r="C18" s="2" t="s">
        <v>191</v>
      </c>
      <c r="D18" s="27" t="s">
        <v>245</v>
      </c>
      <c r="E18" s="16">
        <v>631.25</v>
      </c>
      <c r="F18" s="2"/>
      <c r="G18" s="12"/>
    </row>
    <row r="19" spans="2:7" ht="15" customHeight="1" x14ac:dyDescent="0.3">
      <c r="B19" s="58" t="s">
        <v>192</v>
      </c>
      <c r="C19" s="2" t="s">
        <v>193</v>
      </c>
      <c r="D19" s="27" t="s">
        <v>35</v>
      </c>
      <c r="E19" s="16">
        <v>0</v>
      </c>
      <c r="F19" s="2"/>
      <c r="G19" s="12"/>
    </row>
    <row r="20" spans="2:7" ht="15" customHeight="1" x14ac:dyDescent="0.3">
      <c r="B20" s="58" t="s">
        <v>246</v>
      </c>
      <c r="C20" s="2" t="s">
        <v>15</v>
      </c>
      <c r="D20" s="27" t="s">
        <v>14</v>
      </c>
      <c r="E20" s="16">
        <v>3863.7</v>
      </c>
      <c r="F20" s="2"/>
      <c r="G20" s="12"/>
    </row>
    <row r="21" spans="2:7" ht="15" customHeight="1" x14ac:dyDescent="0.3">
      <c r="B21" s="60" t="s">
        <v>249</v>
      </c>
      <c r="C21" s="2" t="s">
        <v>255</v>
      </c>
      <c r="D21" s="27" t="s">
        <v>11</v>
      </c>
      <c r="E21" s="16">
        <v>12595.63</v>
      </c>
      <c r="F21" s="2"/>
      <c r="G21" s="12"/>
    </row>
    <row r="22" spans="2:7" ht="15" customHeight="1" x14ac:dyDescent="0.3">
      <c r="B22" s="58" t="s">
        <v>248</v>
      </c>
      <c r="C22" s="2" t="s">
        <v>19</v>
      </c>
      <c r="D22" s="27" t="s">
        <v>11</v>
      </c>
      <c r="E22" s="16">
        <v>6</v>
      </c>
      <c r="F22" s="2"/>
      <c r="G22" s="12"/>
    </row>
    <row r="23" spans="2:7" ht="15" customHeight="1" x14ac:dyDescent="0.3">
      <c r="B23" s="58" t="s">
        <v>247</v>
      </c>
      <c r="C23" s="2" t="s">
        <v>256</v>
      </c>
      <c r="D23" s="27" t="s">
        <v>8</v>
      </c>
      <c r="E23" s="16">
        <v>437</v>
      </c>
      <c r="F23" s="2"/>
      <c r="G23" s="12"/>
    </row>
    <row r="24" spans="2:7" ht="15" customHeight="1" x14ac:dyDescent="0.3">
      <c r="B24" s="58" t="s">
        <v>379</v>
      </c>
      <c r="C24" s="2" t="s">
        <v>109</v>
      </c>
      <c r="D24" s="27" t="s">
        <v>14</v>
      </c>
      <c r="E24" s="16">
        <v>104.4</v>
      </c>
      <c r="F24" s="2"/>
      <c r="G24" s="12"/>
    </row>
    <row r="25" spans="2:7" ht="15" customHeight="1" x14ac:dyDescent="0.3">
      <c r="B25" s="58" t="s">
        <v>254</v>
      </c>
      <c r="C25" s="2" t="s">
        <v>16</v>
      </c>
      <c r="D25" s="27" t="s">
        <v>14</v>
      </c>
      <c r="E25" s="16">
        <v>421.46</v>
      </c>
      <c r="F25" s="2"/>
      <c r="G25" s="12"/>
    </row>
    <row r="26" spans="2:7" ht="15" customHeight="1" x14ac:dyDescent="0.3">
      <c r="B26" s="58" t="s">
        <v>253</v>
      </c>
      <c r="C26" s="2" t="s">
        <v>257</v>
      </c>
      <c r="D26" s="27" t="s">
        <v>183</v>
      </c>
      <c r="E26" s="16">
        <v>159.27000000000001</v>
      </c>
      <c r="F26" s="2"/>
      <c r="G26" s="12"/>
    </row>
    <row r="27" spans="2:7" ht="15" customHeight="1" x14ac:dyDescent="0.3">
      <c r="B27" s="58" t="s">
        <v>252</v>
      </c>
      <c r="C27" s="2" t="s">
        <v>162</v>
      </c>
      <c r="D27" s="27" t="s">
        <v>189</v>
      </c>
      <c r="E27" s="16">
        <v>373.65</v>
      </c>
      <c r="F27" s="2"/>
      <c r="G27" s="12"/>
    </row>
    <row r="28" spans="2:7" ht="15" customHeight="1" x14ac:dyDescent="0.3">
      <c r="B28" s="62" t="s">
        <v>195</v>
      </c>
      <c r="C28" s="9" t="s">
        <v>194</v>
      </c>
      <c r="D28" s="7" t="s">
        <v>8</v>
      </c>
      <c r="E28" s="17">
        <v>58.49</v>
      </c>
      <c r="F28" s="9"/>
      <c r="G28" s="19"/>
    </row>
    <row r="29" spans="2:7" ht="15" customHeight="1" x14ac:dyDescent="0.3">
      <c r="B29" s="58" t="s">
        <v>9</v>
      </c>
      <c r="C29" s="2"/>
      <c r="E29" s="16">
        <f>SUM(E17:E28)</f>
        <v>18697.650000000001</v>
      </c>
      <c r="F29" s="2"/>
      <c r="G29" s="12"/>
    </row>
    <row r="30" spans="2:7" ht="15" customHeight="1" x14ac:dyDescent="0.25"/>
    <row r="31" spans="2:7" ht="15" customHeight="1" x14ac:dyDescent="0.3">
      <c r="B31" s="58" t="s">
        <v>260</v>
      </c>
      <c r="C31" s="1" t="s">
        <v>115</v>
      </c>
      <c r="D31" s="6" t="s">
        <v>11</v>
      </c>
      <c r="E31" s="11">
        <v>3237.35</v>
      </c>
      <c r="F31" s="31" t="s">
        <v>112</v>
      </c>
      <c r="G31" s="32" t="s">
        <v>113</v>
      </c>
    </row>
    <row r="32" spans="2:7" ht="15" customHeight="1" x14ac:dyDescent="0.25">
      <c r="B32" s="58" t="s">
        <v>259</v>
      </c>
      <c r="C32" s="1" t="s">
        <v>17</v>
      </c>
      <c r="D32" s="6" t="s">
        <v>11</v>
      </c>
      <c r="E32" s="11">
        <v>130.44999999999999</v>
      </c>
    </row>
    <row r="33" spans="2:7" ht="15" customHeight="1" x14ac:dyDescent="0.3">
      <c r="B33" s="62" t="s">
        <v>258</v>
      </c>
      <c r="C33" s="9" t="s">
        <v>196</v>
      </c>
      <c r="D33" s="7" t="s">
        <v>11</v>
      </c>
      <c r="E33" s="17">
        <v>3311.4</v>
      </c>
      <c r="F33" s="9"/>
      <c r="G33" s="19"/>
    </row>
    <row r="34" spans="2:7" ht="15" customHeight="1" x14ac:dyDescent="0.25">
      <c r="B34" s="58" t="s">
        <v>9</v>
      </c>
      <c r="E34" s="11">
        <f>SUM(E31:E33)</f>
        <v>6679.2</v>
      </c>
    </row>
    <row r="35" spans="2:7" ht="15" customHeight="1" x14ac:dyDescent="0.25"/>
    <row r="36" spans="2:7" ht="15" customHeight="1" x14ac:dyDescent="0.25">
      <c r="B36" s="58" t="s">
        <v>261</v>
      </c>
      <c r="C36" s="1" t="s">
        <v>278</v>
      </c>
      <c r="D36" s="6" t="s">
        <v>14</v>
      </c>
      <c r="E36" s="11">
        <v>106</v>
      </c>
    </row>
    <row r="37" spans="2:7" ht="15" customHeight="1" x14ac:dyDescent="0.25">
      <c r="B37" s="62" t="s">
        <v>379</v>
      </c>
      <c r="C37" s="8" t="s">
        <v>109</v>
      </c>
      <c r="D37" s="7" t="s">
        <v>14</v>
      </c>
      <c r="E37" s="37">
        <v>38.94</v>
      </c>
      <c r="F37" s="8"/>
      <c r="G37" s="7"/>
    </row>
    <row r="38" spans="2:7" ht="15" customHeight="1" x14ac:dyDescent="0.25">
      <c r="B38" s="58" t="s">
        <v>9</v>
      </c>
      <c r="E38" s="11">
        <f>SUM(E36:E37)</f>
        <v>144.94</v>
      </c>
    </row>
    <row r="39" spans="2:7" ht="15" customHeight="1" x14ac:dyDescent="0.25"/>
    <row r="40" spans="2:7" ht="15" customHeight="1" x14ac:dyDescent="0.3">
      <c r="B40" s="58" t="s">
        <v>197</v>
      </c>
      <c r="C40" s="2" t="s">
        <v>198</v>
      </c>
      <c r="D40" s="27" t="s">
        <v>11</v>
      </c>
      <c r="E40" s="16">
        <v>353.03</v>
      </c>
      <c r="F40" s="2" t="s">
        <v>18</v>
      </c>
      <c r="G40" s="12" t="s">
        <v>121</v>
      </c>
    </row>
    <row r="41" spans="2:7" ht="15" customHeight="1" x14ac:dyDescent="0.3">
      <c r="B41" s="58" t="s">
        <v>262</v>
      </c>
      <c r="C41" s="2" t="s">
        <v>123</v>
      </c>
      <c r="D41" s="27" t="s">
        <v>11</v>
      </c>
      <c r="E41" s="16">
        <v>2027.15</v>
      </c>
      <c r="F41" s="2"/>
      <c r="G41" s="12"/>
    </row>
    <row r="42" spans="2:7" ht="15" customHeight="1" x14ac:dyDescent="0.3">
      <c r="B42" s="62" t="s">
        <v>120</v>
      </c>
      <c r="C42" s="9" t="s">
        <v>19</v>
      </c>
      <c r="D42" s="7" t="s">
        <v>11</v>
      </c>
      <c r="E42" s="17">
        <v>209.98</v>
      </c>
      <c r="F42" s="9"/>
      <c r="G42" s="19"/>
    </row>
    <row r="43" spans="2:7" ht="15" customHeight="1" x14ac:dyDescent="0.3">
      <c r="B43" s="58" t="s">
        <v>9</v>
      </c>
      <c r="C43" s="2"/>
      <c r="E43" s="16">
        <f>SUM(E40:E42)</f>
        <v>2590.1600000000003</v>
      </c>
      <c r="F43" s="2"/>
      <c r="G43" s="12"/>
    </row>
    <row r="44" spans="2:7" ht="15" customHeight="1" x14ac:dyDescent="0.25"/>
    <row r="45" spans="2:7" ht="15" customHeight="1" x14ac:dyDescent="0.3">
      <c r="B45" s="60" t="s">
        <v>263</v>
      </c>
      <c r="C45" s="41">
        <v>36856415212</v>
      </c>
      <c r="D45" s="6" t="s">
        <v>8</v>
      </c>
      <c r="E45" s="35">
        <v>112.81</v>
      </c>
      <c r="F45" s="31" t="s">
        <v>21</v>
      </c>
      <c r="G45" s="32" t="s">
        <v>22</v>
      </c>
    </row>
    <row r="46" spans="2:7" ht="15" customHeight="1" x14ac:dyDescent="0.25">
      <c r="B46" s="60" t="s">
        <v>264</v>
      </c>
      <c r="C46" s="41">
        <v>77806605975</v>
      </c>
      <c r="D46" s="6" t="s">
        <v>39</v>
      </c>
      <c r="E46" s="35">
        <v>437.5</v>
      </c>
    </row>
    <row r="47" spans="2:7" ht="15" customHeight="1" x14ac:dyDescent="0.25">
      <c r="B47" s="60" t="s">
        <v>265</v>
      </c>
      <c r="C47" s="45" t="s">
        <v>24</v>
      </c>
      <c r="D47" s="6" t="s">
        <v>8</v>
      </c>
      <c r="E47" s="35">
        <v>115.7</v>
      </c>
    </row>
    <row r="48" spans="2:7" ht="15" customHeight="1" x14ac:dyDescent="0.25">
      <c r="B48" s="60" t="s">
        <v>266</v>
      </c>
      <c r="C48" s="41">
        <v>70729350293</v>
      </c>
      <c r="D48" s="6" t="s">
        <v>39</v>
      </c>
      <c r="E48" s="35">
        <v>700</v>
      </c>
    </row>
    <row r="49" spans="2:7" ht="15" customHeight="1" x14ac:dyDescent="0.25">
      <c r="B49" s="60" t="s">
        <v>267</v>
      </c>
      <c r="C49" s="41">
        <v>93421265458</v>
      </c>
      <c r="D49" s="6" t="s">
        <v>29</v>
      </c>
      <c r="E49" s="35">
        <v>631.25</v>
      </c>
    </row>
    <row r="50" spans="2:7" ht="15" customHeight="1" x14ac:dyDescent="0.25">
      <c r="B50" s="60" t="s">
        <v>268</v>
      </c>
      <c r="C50" s="41">
        <v>54345709950</v>
      </c>
      <c r="D50" s="6" t="s">
        <v>29</v>
      </c>
      <c r="E50" s="35">
        <v>450</v>
      </c>
    </row>
    <row r="51" spans="2:7" ht="15" customHeight="1" x14ac:dyDescent="0.25">
      <c r="B51" s="60" t="s">
        <v>269</v>
      </c>
      <c r="C51" s="41">
        <v>51557761371</v>
      </c>
      <c r="D51" s="6" t="s">
        <v>29</v>
      </c>
      <c r="E51" s="35">
        <v>3312</v>
      </c>
    </row>
    <row r="52" spans="2:7" ht="15" customHeight="1" x14ac:dyDescent="0.25">
      <c r="B52" s="60" t="s">
        <v>270</v>
      </c>
      <c r="C52" s="41">
        <v>65230358232</v>
      </c>
      <c r="D52" s="6" t="s">
        <v>20</v>
      </c>
      <c r="E52" s="35">
        <v>74.66</v>
      </c>
    </row>
    <row r="53" spans="2:7" ht="15" customHeight="1" x14ac:dyDescent="0.3">
      <c r="B53" s="63" t="s">
        <v>271</v>
      </c>
      <c r="C53" s="42">
        <v>51925240938</v>
      </c>
      <c r="D53" s="7" t="s">
        <v>204</v>
      </c>
      <c r="E53" s="38">
        <v>191.25</v>
      </c>
      <c r="F53" s="9"/>
      <c r="G53" s="19"/>
    </row>
    <row r="54" spans="2:7" ht="15" customHeight="1" x14ac:dyDescent="0.25">
      <c r="B54" s="58" t="s">
        <v>9</v>
      </c>
      <c r="E54" s="11">
        <f>SUM(E45:E53)</f>
        <v>6025.17</v>
      </c>
    </row>
    <row r="55" spans="2:7" ht="15" customHeight="1" x14ac:dyDescent="0.25"/>
    <row r="56" spans="2:7" ht="15" customHeight="1" x14ac:dyDescent="0.3">
      <c r="B56" s="58" t="s">
        <v>199</v>
      </c>
      <c r="C56" s="46" t="s">
        <v>200</v>
      </c>
      <c r="D56" s="27" t="s">
        <v>245</v>
      </c>
      <c r="E56" s="16">
        <v>564</v>
      </c>
      <c r="F56" s="31" t="s">
        <v>25</v>
      </c>
      <c r="G56" s="32" t="s">
        <v>26</v>
      </c>
    </row>
    <row r="57" spans="2:7" ht="15" customHeight="1" x14ac:dyDescent="0.3">
      <c r="B57" s="58" t="s">
        <v>272</v>
      </c>
      <c r="C57" s="46" t="s">
        <v>279</v>
      </c>
      <c r="D57" s="27" t="s">
        <v>11</v>
      </c>
      <c r="E57" s="16">
        <v>1795.3</v>
      </c>
      <c r="F57" s="31"/>
      <c r="G57" s="32"/>
    </row>
    <row r="58" spans="2:7" ht="15" customHeight="1" x14ac:dyDescent="0.3">
      <c r="B58" s="58" t="s">
        <v>273</v>
      </c>
      <c r="C58" s="46" t="s">
        <v>280</v>
      </c>
      <c r="D58" s="27" t="s">
        <v>11</v>
      </c>
      <c r="E58" s="16">
        <v>3750</v>
      </c>
      <c r="F58" s="31"/>
      <c r="G58" s="32"/>
    </row>
    <row r="59" spans="2:7" ht="15" customHeight="1" x14ac:dyDescent="0.3">
      <c r="B59" s="58" t="s">
        <v>274</v>
      </c>
      <c r="C59" s="46" t="s">
        <v>256</v>
      </c>
      <c r="D59" s="27" t="s">
        <v>8</v>
      </c>
      <c r="E59" s="16">
        <v>57.5</v>
      </c>
      <c r="F59" s="31"/>
      <c r="G59" s="32"/>
    </row>
    <row r="60" spans="2:7" ht="15" customHeight="1" x14ac:dyDescent="0.3">
      <c r="B60" s="58" t="s">
        <v>275</v>
      </c>
      <c r="C60" s="46" t="s">
        <v>281</v>
      </c>
      <c r="D60" s="27" t="s">
        <v>276</v>
      </c>
      <c r="E60" s="16">
        <v>1312.5</v>
      </c>
      <c r="F60" s="31"/>
      <c r="G60" s="32"/>
    </row>
    <row r="61" spans="2:7" ht="15" customHeight="1" x14ac:dyDescent="0.3">
      <c r="B61" s="62" t="s">
        <v>277</v>
      </c>
      <c r="C61" s="47" t="s">
        <v>282</v>
      </c>
      <c r="D61" s="7" t="s">
        <v>14</v>
      </c>
      <c r="E61" s="17">
        <v>1200</v>
      </c>
      <c r="F61" s="9"/>
      <c r="G61" s="19"/>
    </row>
    <row r="62" spans="2:7" ht="15" customHeight="1" x14ac:dyDescent="0.25">
      <c r="B62" s="58" t="s">
        <v>9</v>
      </c>
      <c r="E62" s="16">
        <f>SUM(E56:E61)</f>
        <v>8679.2999999999993</v>
      </c>
    </row>
    <row r="63" spans="2:7" ht="15" customHeight="1" x14ac:dyDescent="0.25">
      <c r="C63" s="46"/>
      <c r="D63" s="49"/>
    </row>
    <row r="64" spans="2:7" ht="15.75" customHeight="1" x14ac:dyDescent="0.3">
      <c r="B64" s="58" t="s">
        <v>283</v>
      </c>
      <c r="C64" s="46" t="s">
        <v>201</v>
      </c>
      <c r="D64" s="49" t="s">
        <v>8</v>
      </c>
      <c r="E64" s="16">
        <v>264.69</v>
      </c>
      <c r="F64" s="31" t="s">
        <v>27</v>
      </c>
      <c r="G64" s="32" t="s">
        <v>28</v>
      </c>
    </row>
    <row r="65" spans="2:7" ht="15.75" customHeight="1" x14ac:dyDescent="0.3">
      <c r="B65" s="58" t="s">
        <v>284</v>
      </c>
      <c r="C65" s="46" t="s">
        <v>331</v>
      </c>
      <c r="D65" s="49" t="s">
        <v>14</v>
      </c>
      <c r="E65" s="16">
        <v>161.4</v>
      </c>
      <c r="F65" s="31"/>
      <c r="G65" s="32"/>
    </row>
    <row r="66" spans="2:7" ht="15" customHeight="1" x14ac:dyDescent="0.3">
      <c r="B66" s="62" t="s">
        <v>202</v>
      </c>
      <c r="C66" s="47" t="s">
        <v>203</v>
      </c>
      <c r="D66" s="50" t="s">
        <v>29</v>
      </c>
      <c r="E66" s="17">
        <v>820.02</v>
      </c>
      <c r="F66" s="9"/>
      <c r="G66" s="19"/>
    </row>
    <row r="67" spans="2:7" ht="15" customHeight="1" x14ac:dyDescent="0.25">
      <c r="B67" s="58" t="s">
        <v>9</v>
      </c>
      <c r="C67" s="46"/>
      <c r="D67" s="49"/>
      <c r="E67" s="16">
        <f>SUM(E64:E66)</f>
        <v>1246.1100000000001</v>
      </c>
    </row>
    <row r="68" spans="2:7" ht="15" customHeight="1" x14ac:dyDescent="0.25">
      <c r="C68" s="46"/>
      <c r="D68" s="49"/>
      <c r="E68" s="16"/>
    </row>
    <row r="69" spans="2:7" ht="15" customHeight="1" x14ac:dyDescent="0.3">
      <c r="B69" s="58" t="s">
        <v>285</v>
      </c>
      <c r="C69" s="51" t="s">
        <v>24</v>
      </c>
      <c r="D69" s="49" t="s">
        <v>8</v>
      </c>
      <c r="E69" s="16">
        <v>663.6</v>
      </c>
      <c r="F69" s="2" t="s">
        <v>134</v>
      </c>
      <c r="G69" s="12" t="s">
        <v>30</v>
      </c>
    </row>
    <row r="70" spans="2:7" ht="15" customHeight="1" x14ac:dyDescent="0.3">
      <c r="B70" s="58" t="s">
        <v>286</v>
      </c>
      <c r="C70" s="51" t="s">
        <v>142</v>
      </c>
      <c r="D70" s="49" t="s">
        <v>14</v>
      </c>
      <c r="E70" s="16">
        <v>29.86</v>
      </c>
      <c r="F70" s="2"/>
      <c r="G70" s="12"/>
    </row>
    <row r="71" spans="2:7" ht="3.75" customHeight="1" x14ac:dyDescent="0.3">
      <c r="B71" s="62" t="s">
        <v>67</v>
      </c>
      <c r="C71" s="47"/>
      <c r="D71" s="50" t="s">
        <v>67</v>
      </c>
      <c r="E71" s="17"/>
      <c r="F71" s="9"/>
      <c r="G71" s="19"/>
    </row>
    <row r="72" spans="2:7" ht="15" customHeight="1" x14ac:dyDescent="0.3">
      <c r="B72" s="58" t="s">
        <v>9</v>
      </c>
      <c r="C72" s="51"/>
      <c r="D72" s="49"/>
      <c r="E72" s="16">
        <f>SUM(E69:E71)</f>
        <v>693.46</v>
      </c>
      <c r="F72" s="2"/>
      <c r="G72" s="12"/>
    </row>
    <row r="73" spans="2:7" ht="15" customHeight="1" x14ac:dyDescent="0.25">
      <c r="C73" s="46"/>
      <c r="D73" s="49"/>
    </row>
    <row r="74" spans="2:7" ht="15" customHeight="1" x14ac:dyDescent="0.3">
      <c r="B74" s="58" t="s">
        <v>287</v>
      </c>
      <c r="C74" s="51" t="s">
        <v>31</v>
      </c>
      <c r="D74" s="49" t="s">
        <v>8</v>
      </c>
      <c r="E74" s="16">
        <v>1592.7</v>
      </c>
      <c r="F74" s="2" t="s">
        <v>144</v>
      </c>
      <c r="G74" s="12" t="s">
        <v>32</v>
      </c>
    </row>
    <row r="75" spans="2:7" ht="15" customHeight="1" x14ac:dyDescent="0.3">
      <c r="B75" s="62" t="s">
        <v>145</v>
      </c>
      <c r="C75" s="47" t="s">
        <v>146</v>
      </c>
      <c r="D75" s="50" t="s">
        <v>14</v>
      </c>
      <c r="E75" s="17">
        <v>160</v>
      </c>
      <c r="F75" s="9"/>
      <c r="G75" s="19"/>
    </row>
    <row r="76" spans="2:7" ht="15" customHeight="1" x14ac:dyDescent="0.3">
      <c r="B76" s="58" t="s">
        <v>9</v>
      </c>
      <c r="C76" s="51"/>
      <c r="D76" s="49"/>
      <c r="E76" s="16">
        <f>SUM(E74:E75)</f>
        <v>1752.7</v>
      </c>
      <c r="F76" s="2"/>
      <c r="G76" s="12"/>
    </row>
    <row r="77" spans="2:7" ht="15" customHeight="1" x14ac:dyDescent="0.25">
      <c r="C77" s="46"/>
      <c r="D77" s="49"/>
    </row>
    <row r="78" spans="2:7" ht="15" customHeight="1" x14ac:dyDescent="0.3">
      <c r="B78" s="58" t="s">
        <v>355</v>
      </c>
      <c r="C78" s="46" t="s">
        <v>38</v>
      </c>
      <c r="D78" s="48" t="s">
        <v>38</v>
      </c>
      <c r="E78" s="40">
        <v>150</v>
      </c>
      <c r="F78" s="2" t="s">
        <v>33</v>
      </c>
      <c r="G78" s="12" t="s">
        <v>34</v>
      </c>
    </row>
    <row r="79" spans="2:7" ht="15" customHeight="1" x14ac:dyDescent="0.25">
      <c r="B79" s="58" t="s">
        <v>225</v>
      </c>
      <c r="C79" s="46" t="s">
        <v>38</v>
      </c>
      <c r="D79" s="48" t="s">
        <v>38</v>
      </c>
      <c r="E79" s="40">
        <v>149.31</v>
      </c>
    </row>
    <row r="80" spans="2:7" ht="15" customHeight="1" x14ac:dyDescent="0.25">
      <c r="B80" s="58" t="s">
        <v>221</v>
      </c>
      <c r="C80" s="46" t="s">
        <v>38</v>
      </c>
      <c r="D80" s="48" t="s">
        <v>38</v>
      </c>
      <c r="E80" s="40">
        <v>104.72</v>
      </c>
    </row>
    <row r="81" spans="2:5" ht="15" customHeight="1" x14ac:dyDescent="0.25">
      <c r="B81" s="64" t="s">
        <v>356</v>
      </c>
      <c r="C81" s="46" t="s">
        <v>38</v>
      </c>
      <c r="D81" s="48" t="s">
        <v>38</v>
      </c>
      <c r="E81" s="40">
        <v>746.52</v>
      </c>
    </row>
    <row r="82" spans="2:5" ht="15" customHeight="1" x14ac:dyDescent="0.25">
      <c r="B82" s="64" t="s">
        <v>357</v>
      </c>
      <c r="C82" s="46" t="s">
        <v>38</v>
      </c>
      <c r="D82" s="48" t="s">
        <v>38</v>
      </c>
      <c r="E82" s="40">
        <v>298.61</v>
      </c>
    </row>
    <row r="83" spans="2:5" ht="15" customHeight="1" x14ac:dyDescent="0.25">
      <c r="B83" s="58" t="s">
        <v>222</v>
      </c>
      <c r="C83" s="46" t="s">
        <v>38</v>
      </c>
      <c r="D83" s="48" t="s">
        <v>38</v>
      </c>
      <c r="E83" s="40">
        <v>107.72</v>
      </c>
    </row>
    <row r="84" spans="2:5" ht="15" customHeight="1" x14ac:dyDescent="0.25">
      <c r="B84" s="58" t="s">
        <v>358</v>
      </c>
      <c r="C84" s="46" t="s">
        <v>38</v>
      </c>
      <c r="D84" s="48" t="s">
        <v>38</v>
      </c>
      <c r="E84" s="40">
        <v>4280.7</v>
      </c>
    </row>
    <row r="85" spans="2:5" ht="15" customHeight="1" x14ac:dyDescent="0.25">
      <c r="B85" s="58" t="s">
        <v>359</v>
      </c>
      <c r="C85" s="46" t="s">
        <v>38</v>
      </c>
      <c r="D85" s="48" t="s">
        <v>38</v>
      </c>
      <c r="E85" s="40">
        <v>149.31</v>
      </c>
    </row>
    <row r="86" spans="2:5" ht="15" customHeight="1" x14ac:dyDescent="0.25">
      <c r="B86" s="58" t="s">
        <v>360</v>
      </c>
      <c r="C86" s="46" t="s">
        <v>38</v>
      </c>
      <c r="D86" s="48" t="s">
        <v>38</v>
      </c>
      <c r="E86" s="40">
        <v>298.61</v>
      </c>
    </row>
    <row r="87" spans="2:5" ht="15" customHeight="1" x14ac:dyDescent="0.25">
      <c r="B87" s="58" t="s">
        <v>361</v>
      </c>
      <c r="C87" s="46" t="s">
        <v>38</v>
      </c>
      <c r="D87" s="48" t="s">
        <v>38</v>
      </c>
      <c r="E87" s="40">
        <v>837.81</v>
      </c>
    </row>
    <row r="88" spans="2:5" ht="15" customHeight="1" x14ac:dyDescent="0.25">
      <c r="B88" s="58" t="s">
        <v>363</v>
      </c>
      <c r="C88" s="46" t="s">
        <v>38</v>
      </c>
      <c r="D88" s="48" t="s">
        <v>38</v>
      </c>
      <c r="E88" s="40">
        <v>131.94</v>
      </c>
    </row>
    <row r="89" spans="2:5" ht="15" customHeight="1" x14ac:dyDescent="0.25">
      <c r="B89" s="58" t="s">
        <v>368</v>
      </c>
      <c r="C89" s="46" t="s">
        <v>38</v>
      </c>
      <c r="D89" s="48" t="s">
        <v>38</v>
      </c>
      <c r="E89" s="40">
        <v>149.31</v>
      </c>
    </row>
    <row r="90" spans="2:5" ht="15" customHeight="1" x14ac:dyDescent="0.25">
      <c r="B90" s="58" t="s">
        <v>364</v>
      </c>
      <c r="C90" s="46" t="s">
        <v>38</v>
      </c>
      <c r="D90" s="48" t="s">
        <v>38</v>
      </c>
      <c r="E90" s="40">
        <v>400</v>
      </c>
    </row>
    <row r="91" spans="2:5" ht="15" customHeight="1" x14ac:dyDescent="0.25">
      <c r="B91" s="58" t="s">
        <v>365</v>
      </c>
      <c r="C91" s="46" t="s">
        <v>38</v>
      </c>
      <c r="D91" s="48" t="s">
        <v>38</v>
      </c>
      <c r="E91" s="40">
        <v>149.31</v>
      </c>
    </row>
    <row r="92" spans="2:5" ht="15" customHeight="1" x14ac:dyDescent="0.25">
      <c r="B92" s="58" t="s">
        <v>369</v>
      </c>
      <c r="C92" s="46" t="s">
        <v>38</v>
      </c>
      <c r="D92" s="48" t="s">
        <v>38</v>
      </c>
      <c r="E92" s="40">
        <v>150</v>
      </c>
    </row>
    <row r="93" spans="2:5" ht="15" customHeight="1" x14ac:dyDescent="0.25">
      <c r="B93" s="64" t="s">
        <v>366</v>
      </c>
      <c r="C93" s="46" t="s">
        <v>38</v>
      </c>
      <c r="D93" s="48" t="s">
        <v>38</v>
      </c>
      <c r="E93" s="40">
        <v>149.31</v>
      </c>
    </row>
    <row r="94" spans="2:5" ht="15" customHeight="1" x14ac:dyDescent="0.25">
      <c r="B94" s="64" t="s">
        <v>225</v>
      </c>
      <c r="C94" s="46" t="s">
        <v>38</v>
      </c>
      <c r="D94" s="48" t="s">
        <v>38</v>
      </c>
      <c r="E94" s="40">
        <v>149.31</v>
      </c>
    </row>
    <row r="95" spans="2:5" ht="15" customHeight="1" x14ac:dyDescent="0.25">
      <c r="B95" s="58" t="s">
        <v>367</v>
      </c>
      <c r="C95" s="46" t="s">
        <v>38</v>
      </c>
      <c r="D95" s="48" t="s">
        <v>38</v>
      </c>
      <c r="E95" s="40">
        <v>149.31</v>
      </c>
    </row>
    <row r="96" spans="2:5" ht="15" customHeight="1" x14ac:dyDescent="0.25">
      <c r="B96" s="58" t="s">
        <v>370</v>
      </c>
      <c r="C96" s="46" t="s">
        <v>38</v>
      </c>
      <c r="D96" s="48" t="s">
        <v>38</v>
      </c>
      <c r="E96" s="40">
        <v>130.91</v>
      </c>
    </row>
    <row r="97" spans="2:7" ht="15" customHeight="1" x14ac:dyDescent="0.25">
      <c r="B97" s="58" t="s">
        <v>371</v>
      </c>
      <c r="C97" s="46" t="s">
        <v>38</v>
      </c>
      <c r="D97" s="48" t="s">
        <v>38</v>
      </c>
      <c r="E97" s="40">
        <v>130.91</v>
      </c>
    </row>
    <row r="98" spans="2:7" ht="15" customHeight="1" x14ac:dyDescent="0.25">
      <c r="B98" s="58" t="s">
        <v>372</v>
      </c>
      <c r="C98" s="46" t="s">
        <v>38</v>
      </c>
      <c r="D98" s="48" t="s">
        <v>38</v>
      </c>
      <c r="E98" s="40">
        <f>283.68+298.61</f>
        <v>582.29</v>
      </c>
    </row>
    <row r="99" spans="2:7" ht="15" customHeight="1" x14ac:dyDescent="0.25">
      <c r="B99" s="58" t="s">
        <v>373</v>
      </c>
      <c r="C99" s="46" t="s">
        <v>38</v>
      </c>
      <c r="D99" s="48" t="s">
        <v>38</v>
      </c>
      <c r="E99" s="40">
        <f>300+261.82</f>
        <v>561.81999999999994</v>
      </c>
    </row>
    <row r="100" spans="2:7" ht="15" customHeight="1" x14ac:dyDescent="0.25">
      <c r="B100" s="58" t="s">
        <v>224</v>
      </c>
      <c r="C100" s="46" t="s">
        <v>38</v>
      </c>
      <c r="D100" s="48" t="s">
        <v>38</v>
      </c>
      <c r="E100" s="40">
        <v>936.14</v>
      </c>
    </row>
    <row r="101" spans="2:7" ht="15" customHeight="1" x14ac:dyDescent="0.25">
      <c r="B101" s="58" t="s">
        <v>374</v>
      </c>
      <c r="C101" s="46" t="s">
        <v>38</v>
      </c>
      <c r="D101" s="48" t="s">
        <v>38</v>
      </c>
      <c r="E101" s="40">
        <v>65.45</v>
      </c>
    </row>
    <row r="102" spans="2:7" ht="15" customHeight="1" x14ac:dyDescent="0.25">
      <c r="B102" s="58" t="s">
        <v>375</v>
      </c>
      <c r="C102" s="46" t="s">
        <v>38</v>
      </c>
      <c r="D102" s="48" t="s">
        <v>38</v>
      </c>
      <c r="E102" s="40">
        <v>130.91</v>
      </c>
    </row>
    <row r="103" spans="2:7" ht="15" customHeight="1" x14ac:dyDescent="0.25">
      <c r="B103" s="58" t="s">
        <v>376</v>
      </c>
      <c r="C103" s="46" t="s">
        <v>38</v>
      </c>
      <c r="D103" s="48" t="s">
        <v>38</v>
      </c>
      <c r="E103" s="40">
        <v>746.52</v>
      </c>
    </row>
    <row r="104" spans="2:7" ht="15" customHeight="1" x14ac:dyDescent="0.25">
      <c r="B104" s="58" t="s">
        <v>377</v>
      </c>
      <c r="C104" s="46" t="s">
        <v>38</v>
      </c>
      <c r="D104" s="48" t="s">
        <v>38</v>
      </c>
      <c r="E104" s="11">
        <v>130.91</v>
      </c>
    </row>
    <row r="105" spans="2:7" ht="15" customHeight="1" x14ac:dyDescent="0.25">
      <c r="B105" s="58" t="s">
        <v>223</v>
      </c>
      <c r="C105" s="46" t="s">
        <v>38</v>
      </c>
      <c r="D105" s="48" t="s">
        <v>38</v>
      </c>
      <c r="E105" s="11">
        <v>450</v>
      </c>
    </row>
    <row r="106" spans="2:7" ht="15" customHeight="1" x14ac:dyDescent="0.25">
      <c r="B106" s="58" t="s">
        <v>362</v>
      </c>
      <c r="C106" s="46" t="s">
        <v>38</v>
      </c>
      <c r="D106" s="48" t="s">
        <v>38</v>
      </c>
      <c r="E106" s="11">
        <v>156.25</v>
      </c>
    </row>
    <row r="107" spans="2:7" ht="15" customHeight="1" x14ac:dyDescent="0.25">
      <c r="B107" s="58" t="s">
        <v>289</v>
      </c>
      <c r="C107" s="46" t="s">
        <v>332</v>
      </c>
      <c r="D107" s="49" t="s">
        <v>14</v>
      </c>
      <c r="E107" s="11">
        <v>400</v>
      </c>
    </row>
    <row r="108" spans="2:7" ht="15" customHeight="1" x14ac:dyDescent="0.25">
      <c r="B108" s="58" t="s">
        <v>288</v>
      </c>
      <c r="C108" s="51" t="s">
        <v>333</v>
      </c>
      <c r="D108" s="49" t="s">
        <v>8</v>
      </c>
      <c r="E108" s="16">
        <v>100</v>
      </c>
    </row>
    <row r="109" spans="2:7" ht="15" customHeight="1" x14ac:dyDescent="0.3">
      <c r="B109" s="62" t="s">
        <v>226</v>
      </c>
      <c r="C109" s="47" t="s">
        <v>37</v>
      </c>
      <c r="D109" s="50" t="s">
        <v>8</v>
      </c>
      <c r="E109" s="17">
        <v>80.47</v>
      </c>
      <c r="F109" s="9"/>
      <c r="G109" s="19"/>
    </row>
    <row r="110" spans="2:7" ht="15" customHeight="1" x14ac:dyDescent="0.3">
      <c r="B110" s="58" t="s">
        <v>9</v>
      </c>
      <c r="C110" s="51"/>
      <c r="D110" s="49"/>
      <c r="E110" s="16">
        <f>SUM(E78:E109)</f>
        <v>13154.38</v>
      </c>
      <c r="F110" s="2"/>
      <c r="G110" s="12"/>
    </row>
    <row r="111" spans="2:7" ht="15" customHeight="1" x14ac:dyDescent="0.25">
      <c r="C111" s="46"/>
      <c r="D111" s="49"/>
    </row>
    <row r="112" spans="2:7" ht="15" customHeight="1" x14ac:dyDescent="0.3">
      <c r="B112" s="58" t="s">
        <v>206</v>
      </c>
      <c r="C112" s="46" t="s">
        <v>207</v>
      </c>
      <c r="D112" s="49" t="s">
        <v>11</v>
      </c>
      <c r="E112" s="16">
        <v>5.99</v>
      </c>
      <c r="F112" s="2">
        <v>3238</v>
      </c>
      <c r="G112" s="6" t="s">
        <v>205</v>
      </c>
    </row>
    <row r="113" spans="2:7" ht="15" customHeight="1" x14ac:dyDescent="0.25">
      <c r="B113" s="58" t="s">
        <v>290</v>
      </c>
      <c r="C113" s="46" t="s">
        <v>208</v>
      </c>
      <c r="D113" s="49" t="s">
        <v>8</v>
      </c>
      <c r="E113" s="16">
        <v>162.5</v>
      </c>
    </row>
    <row r="114" spans="2:7" ht="15" customHeight="1" x14ac:dyDescent="0.25">
      <c r="B114" s="58" t="s">
        <v>291</v>
      </c>
      <c r="C114" s="46" t="s">
        <v>209</v>
      </c>
      <c r="D114" s="49" t="s">
        <v>39</v>
      </c>
      <c r="E114" s="16">
        <v>627.95000000000005</v>
      </c>
    </row>
    <row r="115" spans="2:7" ht="15" customHeight="1" x14ac:dyDescent="0.25">
      <c r="B115" s="62" t="s">
        <v>210</v>
      </c>
      <c r="C115" s="52" t="s">
        <v>211</v>
      </c>
      <c r="D115" s="50" t="s">
        <v>8</v>
      </c>
      <c r="E115" s="17">
        <v>62.41</v>
      </c>
      <c r="F115" s="8"/>
      <c r="G115" s="7"/>
    </row>
    <row r="116" spans="2:7" ht="15" customHeight="1" x14ac:dyDescent="0.3">
      <c r="B116" s="58" t="s">
        <v>9</v>
      </c>
      <c r="C116" s="51"/>
      <c r="D116" s="49"/>
      <c r="E116" s="16">
        <f>SUM(E112:E115)</f>
        <v>858.85</v>
      </c>
      <c r="F116" s="2"/>
      <c r="G116" s="12"/>
    </row>
    <row r="117" spans="2:7" ht="15" customHeight="1" x14ac:dyDescent="0.25">
      <c r="C117" s="46"/>
      <c r="D117" s="49"/>
    </row>
    <row r="118" spans="2:7" ht="15" customHeight="1" x14ac:dyDescent="0.25">
      <c r="B118" s="58" t="s">
        <v>293</v>
      </c>
      <c r="C118" s="46" t="s">
        <v>207</v>
      </c>
      <c r="D118" s="49" t="s">
        <v>11</v>
      </c>
      <c r="E118" s="11">
        <v>59.73</v>
      </c>
    </row>
    <row r="119" spans="2:7" ht="15" customHeight="1" x14ac:dyDescent="0.25">
      <c r="B119" s="58" t="s">
        <v>294</v>
      </c>
      <c r="C119" s="46" t="s">
        <v>334</v>
      </c>
      <c r="D119" s="49" t="s">
        <v>204</v>
      </c>
      <c r="E119" s="11">
        <v>420.1</v>
      </c>
    </row>
    <row r="120" spans="2:7" ht="15" customHeight="1" x14ac:dyDescent="0.25">
      <c r="B120" s="58" t="s">
        <v>295</v>
      </c>
      <c r="C120" s="46" t="s">
        <v>335</v>
      </c>
      <c r="D120" s="49" t="s">
        <v>35</v>
      </c>
      <c r="E120" s="11">
        <v>21.88</v>
      </c>
    </row>
    <row r="121" spans="2:7" ht="15" customHeight="1" x14ac:dyDescent="0.25">
      <c r="B121" s="58" t="s">
        <v>296</v>
      </c>
      <c r="C121" s="46" t="s">
        <v>336</v>
      </c>
      <c r="D121" s="49" t="s">
        <v>297</v>
      </c>
      <c r="E121" s="11">
        <v>5.25</v>
      </c>
    </row>
    <row r="122" spans="2:7" ht="15" customHeight="1" x14ac:dyDescent="0.3">
      <c r="B122" s="62" t="s">
        <v>292</v>
      </c>
      <c r="C122" s="47" t="s">
        <v>43</v>
      </c>
      <c r="D122" s="50" t="s">
        <v>8</v>
      </c>
      <c r="E122" s="17">
        <v>3225</v>
      </c>
      <c r="F122" s="9" t="s">
        <v>40</v>
      </c>
      <c r="G122" s="19" t="s">
        <v>41</v>
      </c>
    </row>
    <row r="123" spans="2:7" ht="15" customHeight="1" x14ac:dyDescent="0.25">
      <c r="B123" s="58" t="s">
        <v>9</v>
      </c>
      <c r="C123" s="46"/>
      <c r="D123" s="49"/>
      <c r="E123" s="11">
        <f>SUM(E118:E122)</f>
        <v>3731.96</v>
      </c>
    </row>
    <row r="124" spans="2:7" ht="15" customHeight="1" x14ac:dyDescent="0.25">
      <c r="C124" s="46"/>
      <c r="D124" s="49"/>
    </row>
    <row r="125" spans="2:7" ht="15" customHeight="1" x14ac:dyDescent="0.25">
      <c r="B125" s="58" t="s">
        <v>298</v>
      </c>
      <c r="C125" s="46" t="s">
        <v>214</v>
      </c>
      <c r="D125" s="49" t="s">
        <v>11</v>
      </c>
      <c r="E125" s="11">
        <v>26.64</v>
      </c>
    </row>
    <row r="126" spans="2:7" ht="15" customHeight="1" x14ac:dyDescent="0.3">
      <c r="B126" s="62" t="s">
        <v>213</v>
      </c>
      <c r="C126" s="47" t="s">
        <v>214</v>
      </c>
      <c r="D126" s="50" t="s">
        <v>11</v>
      </c>
      <c r="E126" s="17">
        <v>922.68</v>
      </c>
      <c r="F126" s="9">
        <v>3292</v>
      </c>
      <c r="G126" s="19" t="s">
        <v>212</v>
      </c>
    </row>
    <row r="127" spans="2:7" ht="15" customHeight="1" x14ac:dyDescent="0.25">
      <c r="B127" s="58" t="s">
        <v>9</v>
      </c>
      <c r="C127" s="46"/>
      <c r="D127" s="49"/>
      <c r="E127" s="11">
        <f>+E126+E125</f>
        <v>949.31999999999994</v>
      </c>
    </row>
    <row r="128" spans="2:7" ht="15" customHeight="1" x14ac:dyDescent="0.25">
      <c r="C128" s="46"/>
      <c r="D128" s="49"/>
    </row>
    <row r="129" spans="2:7" ht="15" customHeight="1" x14ac:dyDescent="0.25">
      <c r="C129" s="46"/>
      <c r="D129" s="49"/>
    </row>
    <row r="130" spans="2:7" ht="15" customHeight="1" x14ac:dyDescent="0.3">
      <c r="B130" s="58" t="s">
        <v>299</v>
      </c>
      <c r="C130" s="46" t="s">
        <v>337</v>
      </c>
      <c r="D130" s="49" t="s">
        <v>8</v>
      </c>
      <c r="E130" s="11">
        <v>2375</v>
      </c>
      <c r="F130" s="31" t="s">
        <v>44</v>
      </c>
      <c r="G130" s="32" t="s">
        <v>45</v>
      </c>
    </row>
    <row r="131" spans="2:7" ht="15" customHeight="1" x14ac:dyDescent="0.25">
      <c r="B131" s="58" t="s">
        <v>300</v>
      </c>
      <c r="C131" s="46" t="s">
        <v>338</v>
      </c>
      <c r="D131" s="49" t="s">
        <v>204</v>
      </c>
      <c r="E131" s="11">
        <v>149.06</v>
      </c>
    </row>
    <row r="132" spans="2:7" ht="15" customHeight="1" x14ac:dyDescent="0.25">
      <c r="B132" s="58" t="s">
        <v>301</v>
      </c>
      <c r="C132" s="46" t="s">
        <v>339</v>
      </c>
      <c r="D132" s="49" t="s">
        <v>14</v>
      </c>
      <c r="E132" s="11">
        <v>54</v>
      </c>
    </row>
    <row r="133" spans="2:7" ht="15" customHeight="1" x14ac:dyDescent="0.25">
      <c r="B133" s="58" t="s">
        <v>302</v>
      </c>
      <c r="C133" s="46" t="s">
        <v>340</v>
      </c>
      <c r="D133" s="49" t="s">
        <v>35</v>
      </c>
      <c r="E133" s="11">
        <v>133.25</v>
      </c>
    </row>
    <row r="134" spans="2:7" ht="15" customHeight="1" x14ac:dyDescent="0.25">
      <c r="B134" s="58" t="s">
        <v>305</v>
      </c>
      <c r="C134" s="46" t="s">
        <v>162</v>
      </c>
      <c r="D134" s="49" t="s">
        <v>189</v>
      </c>
      <c r="E134" s="11">
        <v>485.24</v>
      </c>
    </row>
    <row r="135" spans="2:7" ht="15" customHeight="1" x14ac:dyDescent="0.25">
      <c r="B135" s="58" t="s">
        <v>303</v>
      </c>
      <c r="C135" s="46" t="s">
        <v>37</v>
      </c>
      <c r="D135" s="49" t="s">
        <v>8</v>
      </c>
      <c r="E135" s="11">
        <v>1439.5</v>
      </c>
    </row>
    <row r="136" spans="2:7" ht="15" customHeight="1" x14ac:dyDescent="0.25">
      <c r="B136" s="58" t="s">
        <v>304</v>
      </c>
      <c r="C136" s="46" t="s">
        <v>341</v>
      </c>
      <c r="D136" s="49" t="s">
        <v>39</v>
      </c>
      <c r="E136" s="11">
        <v>1200</v>
      </c>
    </row>
    <row r="137" spans="2:7" ht="1.5" customHeight="1" x14ac:dyDescent="0.3">
      <c r="B137" s="62"/>
      <c r="C137" s="47"/>
      <c r="D137" s="50"/>
      <c r="E137" s="17"/>
      <c r="F137" s="9"/>
      <c r="G137" s="19"/>
    </row>
    <row r="138" spans="2:7" ht="15" customHeight="1" x14ac:dyDescent="0.25">
      <c r="B138" s="58" t="s">
        <v>9</v>
      </c>
      <c r="C138" s="46"/>
      <c r="D138" s="49"/>
      <c r="E138" s="11">
        <f>SUM(E130:E137)</f>
        <v>5836.05</v>
      </c>
    </row>
    <row r="139" spans="2:7" ht="15" customHeight="1" x14ac:dyDescent="0.25">
      <c r="C139" s="46"/>
      <c r="D139" s="49"/>
    </row>
    <row r="140" spans="2:7" ht="15" customHeight="1" x14ac:dyDescent="0.3">
      <c r="B140" s="58" t="s">
        <v>215</v>
      </c>
      <c r="C140" s="51" t="s">
        <v>47</v>
      </c>
      <c r="D140" s="49" t="s">
        <v>14</v>
      </c>
      <c r="E140" s="16">
        <v>166</v>
      </c>
      <c r="F140" s="2" t="s">
        <v>48</v>
      </c>
      <c r="G140" s="12" t="s">
        <v>166</v>
      </c>
    </row>
    <row r="141" spans="2:7" ht="15" customHeight="1" x14ac:dyDescent="0.3">
      <c r="B141" s="58" t="s">
        <v>306</v>
      </c>
      <c r="C141" s="51" t="s">
        <v>342</v>
      </c>
      <c r="D141" s="49" t="s">
        <v>307</v>
      </c>
      <c r="E141" s="16">
        <v>250</v>
      </c>
      <c r="F141" s="2"/>
      <c r="G141" s="12"/>
    </row>
    <row r="142" spans="2:7" ht="15" customHeight="1" x14ac:dyDescent="0.3">
      <c r="B142" s="58" t="s">
        <v>308</v>
      </c>
      <c r="C142" s="51" t="s">
        <v>343</v>
      </c>
      <c r="D142" s="49" t="s">
        <v>309</v>
      </c>
      <c r="E142" s="16">
        <v>698</v>
      </c>
      <c r="F142" s="2"/>
      <c r="G142" s="12"/>
    </row>
    <row r="143" spans="2:7" ht="15" customHeight="1" x14ac:dyDescent="0.3">
      <c r="B143" s="58" t="s">
        <v>310</v>
      </c>
      <c r="C143" s="51"/>
      <c r="D143" s="49" t="s">
        <v>321</v>
      </c>
      <c r="E143" s="16">
        <v>3100</v>
      </c>
      <c r="F143" s="2"/>
      <c r="G143" s="12"/>
    </row>
    <row r="144" spans="2:7" ht="15" customHeight="1" x14ac:dyDescent="0.3">
      <c r="B144" s="62" t="s">
        <v>129</v>
      </c>
      <c r="C144" s="47" t="s">
        <v>130</v>
      </c>
      <c r="D144" s="50" t="s">
        <v>11</v>
      </c>
      <c r="E144" s="17">
        <v>91.92</v>
      </c>
      <c r="F144" s="9"/>
      <c r="G144" s="19"/>
    </row>
    <row r="145" spans="2:7" ht="15" customHeight="1" x14ac:dyDescent="0.3">
      <c r="B145" s="58" t="s">
        <v>9</v>
      </c>
      <c r="C145" s="51"/>
      <c r="D145" s="49"/>
      <c r="E145" s="16">
        <f>SUM(E140:E144)</f>
        <v>4305.92</v>
      </c>
      <c r="F145" s="2"/>
      <c r="G145" s="12"/>
    </row>
    <row r="146" spans="2:7" ht="15" customHeight="1" x14ac:dyDescent="0.25">
      <c r="C146" s="46"/>
      <c r="D146" s="49"/>
    </row>
    <row r="147" spans="2:7" ht="15" customHeight="1" x14ac:dyDescent="0.25">
      <c r="B147" s="58" t="s">
        <v>323</v>
      </c>
      <c r="C147" s="51" t="s">
        <v>344</v>
      </c>
      <c r="D147" s="49" t="s">
        <v>204</v>
      </c>
      <c r="E147" s="16">
        <v>67</v>
      </c>
    </row>
    <row r="148" spans="2:7" ht="15" customHeight="1" x14ac:dyDescent="0.3">
      <c r="B148" s="58" t="s">
        <v>311</v>
      </c>
      <c r="C148" s="51" t="s">
        <v>217</v>
      </c>
      <c r="D148" s="49" t="s">
        <v>11</v>
      </c>
      <c r="E148" s="16">
        <v>31.76</v>
      </c>
      <c r="F148" s="2" t="s">
        <v>49</v>
      </c>
      <c r="G148" s="12" t="s">
        <v>50</v>
      </c>
    </row>
    <row r="149" spans="2:7" ht="15" customHeight="1" x14ac:dyDescent="0.3">
      <c r="B149" s="58" t="s">
        <v>312</v>
      </c>
      <c r="C149" s="51" t="s">
        <v>158</v>
      </c>
      <c r="D149" s="49" t="s">
        <v>14</v>
      </c>
      <c r="E149" s="16">
        <v>130.38999999999999</v>
      </c>
      <c r="F149" s="2"/>
      <c r="G149" s="12"/>
    </row>
    <row r="150" spans="2:7" ht="15" customHeight="1" x14ac:dyDescent="0.3">
      <c r="B150" s="60" t="s">
        <v>313</v>
      </c>
      <c r="C150" s="51" t="s">
        <v>52</v>
      </c>
      <c r="D150" s="49" t="s">
        <v>14</v>
      </c>
      <c r="E150" s="16">
        <v>90.6</v>
      </c>
      <c r="F150" s="2"/>
      <c r="G150" s="12"/>
    </row>
    <row r="151" spans="2:7" ht="15" customHeight="1" x14ac:dyDescent="0.3">
      <c r="B151" s="60" t="s">
        <v>314</v>
      </c>
      <c r="C151" s="51" t="s">
        <v>345</v>
      </c>
      <c r="D151" s="49" t="s">
        <v>11</v>
      </c>
      <c r="E151" s="16">
        <v>1725</v>
      </c>
      <c r="F151" s="2"/>
      <c r="G151" s="12"/>
    </row>
    <row r="152" spans="2:7" ht="15" customHeight="1" x14ac:dyDescent="0.3">
      <c r="B152" s="60" t="s">
        <v>315</v>
      </c>
      <c r="C152" s="51" t="s">
        <v>346</v>
      </c>
      <c r="D152" s="49" t="s">
        <v>14</v>
      </c>
      <c r="E152" s="16">
        <v>700</v>
      </c>
      <c r="F152" s="2"/>
      <c r="G152" s="12"/>
    </row>
    <row r="153" spans="2:7" ht="15" customHeight="1" x14ac:dyDescent="0.3">
      <c r="B153" s="60" t="s">
        <v>316</v>
      </c>
      <c r="C153" s="51" t="s">
        <v>347</v>
      </c>
      <c r="D153" s="49" t="s">
        <v>8</v>
      </c>
      <c r="E153" s="16">
        <v>95.4</v>
      </c>
      <c r="F153" s="2"/>
      <c r="G153" s="12"/>
    </row>
    <row r="154" spans="2:7" ht="15" customHeight="1" x14ac:dyDescent="0.3">
      <c r="B154" s="60" t="s">
        <v>317</v>
      </c>
      <c r="C154" s="51" t="s">
        <v>348</v>
      </c>
      <c r="D154" s="49" t="s">
        <v>318</v>
      </c>
      <c r="E154" s="16">
        <v>131.5</v>
      </c>
      <c r="F154" s="2"/>
      <c r="G154" s="12"/>
    </row>
    <row r="155" spans="2:7" ht="15" customHeight="1" x14ac:dyDescent="0.3">
      <c r="B155" s="60" t="s">
        <v>319</v>
      </c>
      <c r="C155" s="51" t="s">
        <v>349</v>
      </c>
      <c r="D155" s="49" t="s">
        <v>276</v>
      </c>
      <c r="E155" s="16">
        <v>187</v>
      </c>
      <c r="F155" s="2"/>
      <c r="G155" s="12"/>
    </row>
    <row r="156" spans="2:7" ht="15" customHeight="1" x14ac:dyDescent="0.3">
      <c r="B156" s="60" t="s">
        <v>322</v>
      </c>
      <c r="C156" s="51" t="s">
        <v>350</v>
      </c>
      <c r="D156" s="49" t="s">
        <v>8</v>
      </c>
      <c r="E156" s="16">
        <v>250</v>
      </c>
      <c r="F156" s="2"/>
      <c r="G156" s="12"/>
    </row>
    <row r="157" spans="2:7" ht="15" customHeight="1" x14ac:dyDescent="0.3">
      <c r="B157" s="60" t="s">
        <v>320</v>
      </c>
      <c r="C157" s="51"/>
      <c r="D157" s="49" t="s">
        <v>321</v>
      </c>
      <c r="E157" s="16">
        <f>+[1]Sheet1!$D$117</f>
        <v>3120</v>
      </c>
      <c r="F157" s="2"/>
      <c r="G157" s="12"/>
    </row>
    <row r="158" spans="2:7" ht="15" customHeight="1" x14ac:dyDescent="0.3">
      <c r="B158" s="62" t="s">
        <v>327</v>
      </c>
      <c r="C158" s="47">
        <v>89516372197</v>
      </c>
      <c r="D158" s="50" t="s">
        <v>11</v>
      </c>
      <c r="E158" s="17">
        <v>1415.01</v>
      </c>
      <c r="F158" s="9"/>
      <c r="G158" s="19"/>
    </row>
    <row r="159" spans="2:7" ht="15" customHeight="1" x14ac:dyDescent="0.3">
      <c r="B159" s="65" t="s">
        <v>9</v>
      </c>
      <c r="C159" s="53"/>
      <c r="D159" s="54"/>
      <c r="E159" s="21">
        <f>SUM(E147:E158)</f>
        <v>7943.66</v>
      </c>
      <c r="F159" s="39"/>
      <c r="G159" s="32"/>
    </row>
    <row r="160" spans="2:7" ht="15" customHeight="1" x14ac:dyDescent="0.25">
      <c r="C160" s="46"/>
      <c r="D160" s="49"/>
    </row>
    <row r="161" spans="2:7" ht="15" customHeight="1" x14ac:dyDescent="0.3">
      <c r="B161" s="62" t="s">
        <v>129</v>
      </c>
      <c r="C161" s="47" t="s">
        <v>130</v>
      </c>
      <c r="D161" s="50" t="s">
        <v>11</v>
      </c>
      <c r="E161" s="17">
        <v>317.81</v>
      </c>
      <c r="F161" s="9" t="s">
        <v>53</v>
      </c>
      <c r="G161" s="19" t="s">
        <v>54</v>
      </c>
    </row>
    <row r="162" spans="2:7" ht="15" customHeight="1" x14ac:dyDescent="0.25">
      <c r="C162" s="46"/>
      <c r="D162" s="49"/>
    </row>
    <row r="163" spans="2:7" ht="15" customHeight="1" x14ac:dyDescent="0.25">
      <c r="C163" s="46"/>
      <c r="D163" s="49"/>
    </row>
    <row r="164" spans="2:7" ht="15" customHeight="1" x14ac:dyDescent="0.25">
      <c r="B164" s="58" t="s">
        <v>324</v>
      </c>
      <c r="C164" s="46" t="s">
        <v>194</v>
      </c>
      <c r="D164" s="49" t="s">
        <v>8</v>
      </c>
      <c r="E164" s="11">
        <v>3135.38</v>
      </c>
      <c r="F164" s="1">
        <v>4221</v>
      </c>
      <c r="G164" s="6" t="s">
        <v>55</v>
      </c>
    </row>
    <row r="165" spans="2:7" ht="15" customHeight="1" x14ac:dyDescent="0.25">
      <c r="B165" s="62" t="s">
        <v>325</v>
      </c>
      <c r="C165" s="52" t="s">
        <v>351</v>
      </c>
      <c r="D165" s="50" t="s">
        <v>326</v>
      </c>
      <c r="E165" s="37">
        <v>499.78</v>
      </c>
      <c r="F165" s="8"/>
      <c r="G165" s="7"/>
    </row>
    <row r="166" spans="2:7" ht="15" customHeight="1" x14ac:dyDescent="0.25">
      <c r="B166" s="58" t="s">
        <v>9</v>
      </c>
      <c r="C166" s="46"/>
      <c r="D166" s="49"/>
      <c r="E166" s="11">
        <f>SUM(E164:E165)</f>
        <v>3635.16</v>
      </c>
    </row>
    <row r="167" spans="2:7" ht="15" customHeight="1" x14ac:dyDescent="0.25">
      <c r="C167" s="46"/>
      <c r="D167" s="49"/>
    </row>
    <row r="168" spans="2:7" ht="15" customHeight="1" x14ac:dyDescent="0.3">
      <c r="B168" s="62" t="s">
        <v>324</v>
      </c>
      <c r="C168" s="47" t="s">
        <v>194</v>
      </c>
      <c r="D168" s="50" t="s">
        <v>8</v>
      </c>
      <c r="E168" s="17">
        <v>1413.13</v>
      </c>
      <c r="F168" s="9">
        <v>4227</v>
      </c>
      <c r="G168" s="19" t="s">
        <v>218</v>
      </c>
    </row>
    <row r="169" spans="2:7" ht="15" customHeight="1" x14ac:dyDescent="0.25">
      <c r="C169" s="46"/>
      <c r="D169" s="49"/>
    </row>
    <row r="170" spans="2:7" ht="15" customHeight="1" x14ac:dyDescent="0.25">
      <c r="C170" s="55"/>
      <c r="D170" s="49"/>
    </row>
    <row r="171" spans="2:7" ht="15" customHeight="1" x14ac:dyDescent="0.25">
      <c r="B171" s="58" t="s">
        <v>328</v>
      </c>
      <c r="C171" s="55" t="s">
        <v>352</v>
      </c>
      <c r="D171" s="49" t="s">
        <v>11</v>
      </c>
      <c r="E171" s="11">
        <v>489.21</v>
      </c>
      <c r="F171" s="1">
        <v>4241</v>
      </c>
      <c r="G171" s="6" t="s">
        <v>329</v>
      </c>
    </row>
    <row r="172" spans="2:7" ht="15" customHeight="1" x14ac:dyDescent="0.25">
      <c r="B172" s="58" t="s">
        <v>330</v>
      </c>
      <c r="C172" s="55" t="s">
        <v>56</v>
      </c>
      <c r="D172" s="49" t="s">
        <v>11</v>
      </c>
      <c r="E172" s="11">
        <v>218.2</v>
      </c>
    </row>
    <row r="173" spans="2:7" ht="15" customHeight="1" x14ac:dyDescent="0.25">
      <c r="B173" s="62" t="s">
        <v>353</v>
      </c>
      <c r="C173" s="56" t="s">
        <v>354</v>
      </c>
      <c r="D173" s="50" t="s">
        <v>11</v>
      </c>
      <c r="E173" s="37">
        <v>730.93</v>
      </c>
      <c r="F173" s="8"/>
      <c r="G173" s="7"/>
    </row>
    <row r="174" spans="2:7" ht="15" customHeight="1" x14ac:dyDescent="0.25">
      <c r="B174" s="58" t="s">
        <v>9</v>
      </c>
      <c r="C174" s="55"/>
      <c r="D174" s="49"/>
      <c r="E174" s="11">
        <f>SUM(E171:E173)</f>
        <v>1438.34</v>
      </c>
    </row>
    <row r="175" spans="2:7" ht="15" customHeight="1" x14ac:dyDescent="0.25">
      <c r="C175" s="55"/>
      <c r="D175" s="49"/>
    </row>
    <row r="176" spans="2:7" ht="15" customHeight="1" x14ac:dyDescent="0.25">
      <c r="C176" s="46"/>
      <c r="D176" s="49"/>
    </row>
    <row r="177" spans="2:8" ht="15" customHeight="1" x14ac:dyDescent="0.3">
      <c r="B177" s="66" t="s">
        <v>67</v>
      </c>
      <c r="C177" s="55" t="s">
        <v>38</v>
      </c>
      <c r="D177" s="57" t="s">
        <v>67</v>
      </c>
      <c r="E177" s="25">
        <v>450637.95</v>
      </c>
      <c r="F177" s="24">
        <v>311</v>
      </c>
      <c r="G177" s="26" t="s">
        <v>219</v>
      </c>
    </row>
    <row r="178" spans="2:8" ht="15" customHeight="1" x14ac:dyDescent="0.3">
      <c r="B178" s="66" t="s">
        <v>67</v>
      </c>
      <c r="C178" s="55" t="s">
        <v>38</v>
      </c>
      <c r="D178" s="57" t="s">
        <v>67</v>
      </c>
      <c r="E178" s="25">
        <f>9725+3592.34+7357.96</f>
        <v>20675.3</v>
      </c>
      <c r="F178" s="24">
        <v>312</v>
      </c>
      <c r="G178" s="26" t="s">
        <v>220</v>
      </c>
    </row>
    <row r="179" spans="2:8" ht="15" customHeight="1" x14ac:dyDescent="0.3">
      <c r="B179" s="66"/>
      <c r="C179" s="55" t="s">
        <v>38</v>
      </c>
      <c r="D179" s="57"/>
      <c r="E179" s="25">
        <v>37713.360000000001</v>
      </c>
      <c r="F179" s="24">
        <v>321</v>
      </c>
      <c r="G179" s="26" t="s">
        <v>190</v>
      </c>
    </row>
    <row r="180" spans="2:8" ht="18.75" customHeight="1" x14ac:dyDescent="0.25">
      <c r="C180" s="46"/>
      <c r="D180" s="49"/>
    </row>
    <row r="181" spans="2:8" ht="18.75" customHeight="1" x14ac:dyDescent="0.25">
      <c r="B181" s="67" t="s">
        <v>57</v>
      </c>
      <c r="C181" s="29"/>
      <c r="D181" s="28" t="s">
        <v>227</v>
      </c>
      <c r="E181" s="30">
        <f>+E179+E178+E177+E174+E168+E166+E161+E159+E145+E138+E127+E123+E116+E110+E76+E72+E67+E62+E54+E43+E38+E34+E29+E15+E5</f>
        <v>602441.37999999989</v>
      </c>
      <c r="F181" s="29"/>
      <c r="G181" s="28"/>
    </row>
    <row r="182" spans="2:8" ht="18.75" customHeight="1" x14ac:dyDescent="0.25">
      <c r="B182" s="68" t="s">
        <v>378</v>
      </c>
    </row>
    <row r="183" spans="2:8" ht="15" customHeight="1" x14ac:dyDescent="0.25"/>
    <row r="184" spans="2:8" s="3" customFormat="1" x14ac:dyDescent="0.25">
      <c r="B184" s="58"/>
      <c r="C184" s="1"/>
      <c r="D184" s="6"/>
      <c r="E184" s="11"/>
      <c r="F184" s="10"/>
      <c r="G184" s="6"/>
      <c r="H184"/>
    </row>
    <row r="185" spans="2:8" s="3" customFormat="1" x14ac:dyDescent="0.25">
      <c r="B185" s="58"/>
      <c r="C185" s="1"/>
      <c r="D185" s="6"/>
      <c r="E185" s="11"/>
      <c r="F185" s="10"/>
      <c r="G185" s="6"/>
      <c r="H185"/>
    </row>
    <row r="186" spans="2:8" s="3" customFormat="1" x14ac:dyDescent="0.25">
      <c r="B186" s="58"/>
      <c r="C186" s="1"/>
      <c r="D186" s="6"/>
      <c r="E186" s="11"/>
      <c r="F186" s="10"/>
      <c r="G186" s="6"/>
      <c r="H186"/>
    </row>
    <row r="187" spans="2:8" s="3" customFormat="1" x14ac:dyDescent="0.25">
      <c r="B187" s="58"/>
      <c r="C187" s="1"/>
      <c r="D187" s="6"/>
      <c r="E187" s="11"/>
      <c r="F187" s="10"/>
      <c r="G187" s="6"/>
      <c r="H187"/>
    </row>
    <row r="188" spans="2:8" s="3" customFormat="1" x14ac:dyDescent="0.25">
      <c r="B188" s="58"/>
      <c r="C188" s="1"/>
      <c r="D188" s="6"/>
      <c r="E188" s="11"/>
      <c r="F188" s="10"/>
      <c r="G188" s="6"/>
      <c r="H188"/>
    </row>
    <row r="189" spans="2:8" s="3" customFormat="1" x14ac:dyDescent="0.25">
      <c r="B189" s="58"/>
      <c r="C189" s="1"/>
      <c r="D189" s="6"/>
      <c r="E189" s="11"/>
      <c r="F189" s="10"/>
      <c r="G189" s="6"/>
      <c r="H189"/>
    </row>
    <row r="190" spans="2:8" s="3" customFormat="1" x14ac:dyDescent="0.25">
      <c r="B190" s="58"/>
      <c r="C190" s="1"/>
      <c r="D190" s="6"/>
      <c r="E190" s="11"/>
      <c r="F190" s="10"/>
      <c r="G190" s="6"/>
      <c r="H190"/>
    </row>
    <row r="191" spans="2:8" s="3" customFormat="1" x14ac:dyDescent="0.25">
      <c r="B191" s="58"/>
      <c r="C191" s="1"/>
      <c r="D191" s="6"/>
      <c r="E191" s="11"/>
      <c r="F191" s="10"/>
      <c r="G191" s="6"/>
      <c r="H191"/>
    </row>
    <row r="192" spans="2:8" s="3" customFormat="1" x14ac:dyDescent="0.25">
      <c r="B192" s="58"/>
      <c r="C192" s="1"/>
      <c r="D192" s="6"/>
      <c r="E192" s="11"/>
      <c r="F192" s="10"/>
      <c r="G192" s="6"/>
      <c r="H192"/>
    </row>
    <row r="193" spans="2:8" s="3" customFormat="1" x14ac:dyDescent="0.25">
      <c r="B193" s="58"/>
      <c r="C193" s="1"/>
      <c r="D193" s="6"/>
      <c r="E193" s="11"/>
      <c r="F193" s="10"/>
      <c r="G193" s="6"/>
      <c r="H193"/>
    </row>
    <row r="194" spans="2:8" s="3" customFormat="1" x14ac:dyDescent="0.25">
      <c r="B194" s="58"/>
      <c r="C194" s="1"/>
      <c r="D194" s="6"/>
      <c r="E194" s="11"/>
      <c r="F194" s="10"/>
      <c r="G194" s="6"/>
      <c r="H194"/>
    </row>
    <row r="195" spans="2:8" s="3" customFormat="1" x14ac:dyDescent="0.25">
      <c r="B195" s="58"/>
      <c r="C195" s="1"/>
      <c r="D195" s="6"/>
      <c r="E195" s="11"/>
      <c r="F195" s="10"/>
      <c r="G195" s="6"/>
      <c r="H195"/>
    </row>
    <row r="196" spans="2:8" s="3" customFormat="1" x14ac:dyDescent="0.25">
      <c r="B196" s="58"/>
      <c r="C196" s="1"/>
      <c r="D196" s="6"/>
      <c r="E196" s="11"/>
      <c r="F196" s="10"/>
      <c r="G196" s="6"/>
      <c r="H196"/>
    </row>
    <row r="197" spans="2:8" s="3" customFormat="1" x14ac:dyDescent="0.25">
      <c r="B197" s="58"/>
      <c r="C197" s="1"/>
      <c r="D197" s="6"/>
      <c r="E197" s="11"/>
      <c r="F197" s="10"/>
      <c r="G197" s="6"/>
      <c r="H197"/>
    </row>
    <row r="198" spans="2:8" s="3" customFormat="1" x14ac:dyDescent="0.25">
      <c r="B198" s="58"/>
      <c r="C198" s="1"/>
      <c r="D198" s="6"/>
      <c r="E198" s="11"/>
      <c r="F198" s="10"/>
      <c r="G198" s="6"/>
      <c r="H198"/>
    </row>
    <row r="199" spans="2:8" s="3" customFormat="1" x14ac:dyDescent="0.25">
      <c r="B199" s="58"/>
      <c r="C199" s="1"/>
      <c r="D199" s="6"/>
      <c r="E199" s="11"/>
      <c r="F199" s="10"/>
      <c r="G199" s="6"/>
      <c r="H199"/>
    </row>
  </sheetData>
  <sheetProtection algorithmName="SHA-512" hashValue="d8bgJyZTxTJgIK/N1FCEPAHZvqJcv7Rk81BxhzE0GZEMyKNvmEyeyvvamYP8lEgrV3mXJinVuTQzjjgN7vQCow==" saltValue="k5ASQcc6Hm+CdwCx2ejj1w==" spinCount="100000" sheet="1" objects="1" scenarios="1"/>
  <mergeCells count="1">
    <mergeCell ref="F4:G4"/>
  </mergeCells>
  <pageMargins left="0.7" right="0.7" top="0.75" bottom="0.75" header="0.3" footer="0.3"/>
  <pageSetup scale="4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01-2026</vt:lpstr>
      <vt:lpstr>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Klaudija</cp:lastModifiedBy>
  <cp:lastPrinted>2026-04-17T06:42:11Z</cp:lastPrinted>
  <dcterms:created xsi:type="dcterms:W3CDTF">2015-06-05T18:17:20Z</dcterms:created>
  <dcterms:modified xsi:type="dcterms:W3CDTF">2026-04-17T06:42:39Z</dcterms:modified>
</cp:coreProperties>
</file>